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https://metrodebogotagovco-my.sharepoint.com/personal/julian_mendoza_metrodebogota_gov_co/Documents/Metro/PTEP/2025/Seguimiento/abril/"/>
    </mc:Choice>
  </mc:AlternateContent>
  <xr:revisionPtr revIDLastSave="874" documentId="8_{5B3476FF-0938-4049-891E-5E1F9B14D0BB}" xr6:coauthVersionLast="47" xr6:coauthVersionMax="47" xr10:uidLastSave="{F87A8A11-D771-4320-ACEC-5BD088A7DBCE}"/>
  <bookViews>
    <workbookView xWindow="-110" yWindow="-110" windowWidth="19420" windowHeight="10420" firstSheet="1" activeTab="3" xr2:uid="{1BC23A1A-C6B2-40F3-9650-22D8219EBACB}"/>
  </bookViews>
  <sheets>
    <sheet name="PTEP 2025" sheetId="2" r:id="rId1"/>
    <sheet name="Administración de Riesgo" sheetId="1" r:id="rId2"/>
    <sheet name="Redes y Articulación" sheetId="4" r:id="rId3"/>
    <sheet name="Modelo de Estado Abierto" sheetId="7" r:id="rId4"/>
  </sheets>
  <definedNames>
    <definedName name="_xlnm._FilterDatabase" localSheetId="1" hidden="1">'Administración de Riesgo'!$A$1:$L$14</definedName>
    <definedName name="_xlnm._FilterDatabase" localSheetId="3" hidden="1">'Modelo de Estado Abierto'!$A$2:$M$2</definedName>
    <definedName name="_xlnm._FilterDatabase" localSheetId="2" hidden="1">'Redes y Articulación'!$A$1:$G$7</definedName>
    <definedName name="_xlnm.Print_Area" localSheetId="0">'PTEP 2025'!$A$1:$M$24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0" i="7" l="1"/>
  <c r="K4" i="7"/>
  <c r="K44" i="7"/>
  <c r="K43" i="7"/>
  <c r="K42" i="7"/>
  <c r="K41" i="7"/>
  <c r="K40" i="7"/>
  <c r="K37" i="7"/>
  <c r="K35" i="7"/>
  <c r="K31" i="7"/>
  <c r="K30" i="7"/>
  <c r="K29" i="7"/>
  <c r="K28" i="7"/>
  <c r="K27" i="7"/>
  <c r="K26" i="7"/>
  <c r="K17" i="7"/>
  <c r="K18" i="7"/>
  <c r="K9" i="7"/>
  <c r="K10" i="7"/>
  <c r="K11" i="7"/>
  <c r="K39" i="7"/>
  <c r="J8" i="4"/>
  <c r="J7" i="4"/>
  <c r="K51" i="7"/>
  <c r="K36" i="7"/>
  <c r="K8" i="7"/>
  <c r="K12" i="7"/>
  <c r="K13" i="7"/>
  <c r="K14" i="7"/>
  <c r="K15" i="7"/>
  <c r="K16" i="7"/>
  <c r="K19" i="7"/>
  <c r="K20" i="7"/>
  <c r="K21" i="7"/>
  <c r="K22" i="7"/>
  <c r="K23" i="7"/>
  <c r="K24" i="7"/>
  <c r="K25" i="7"/>
  <c r="K32" i="7"/>
  <c r="K33" i="7"/>
  <c r="K34" i="7"/>
  <c r="K38" i="7"/>
  <c r="K45" i="7"/>
  <c r="K46" i="7"/>
  <c r="K47" i="7"/>
  <c r="K48" i="7"/>
  <c r="K49" i="7"/>
  <c r="K50" i="7"/>
  <c r="K52" i="7"/>
  <c r="K7" i="7"/>
  <c r="K6" i="7"/>
  <c r="K5" i="7"/>
  <c r="J6" i="4"/>
  <c r="J5" i="4"/>
  <c r="J4" i="4"/>
  <c r="J4" i="1"/>
  <c r="J5" i="1"/>
  <c r="J6" i="1"/>
  <c r="J7" i="1"/>
  <c r="J8" i="1"/>
  <c r="J9" i="1"/>
  <c r="J10" i="1"/>
  <c r="J11" i="1"/>
  <c r="J12" i="1"/>
  <c r="J13" i="1"/>
  <c r="K53" i="7" l="1"/>
  <c r="J14" i="1"/>
  <c r="J14" i="1" a="1"/>
  <c r="J15" i="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<sst xmlns="http://schemas.openxmlformats.org/spreadsheetml/2006/main" count="422" uniqueCount="292">
  <si>
    <t>PROCESO: CUPLIMIENTO Y ANTICORRUPCIÓN</t>
  </si>
  <si>
    <t>PROGRAMA DE TRANSPARENCIA Y ÉTICA PÚBLICA - COMPONENTE PROGRAMÁTICO</t>
  </si>
  <si>
    <t>CÓDIGO: CA-FR-001</t>
  </si>
  <si>
    <t>VERSIÓN: 01</t>
  </si>
  <si>
    <t>1. ADMINISTRACIÓN DE RIESGOS</t>
  </si>
  <si>
    <t>SUBCOMPONENTE</t>
  </si>
  <si>
    <t>ACTIVIDAD</t>
  </si>
  <si>
    <t>RESPONSABLE</t>
  </si>
  <si>
    <t>PERIODO</t>
  </si>
  <si>
    <t>INDICADOR</t>
  </si>
  <si>
    <t>META</t>
  </si>
  <si>
    <t>Avance Cuantitativo</t>
  </si>
  <si>
    <t>Avance cualitativo
Primer Cuatrimestre</t>
  </si>
  <si>
    <t>Evidencias</t>
  </si>
  <si>
    <t>INICIO</t>
  </si>
  <si>
    <t>FIN</t>
  </si>
  <si>
    <t>Numerador</t>
  </si>
  <si>
    <t>Denominador</t>
  </si>
  <si>
    <t>Total</t>
  </si>
  <si>
    <t>1.1. Gestión de Riesgos para la Integridad Pública</t>
  </si>
  <si>
    <t>1.1.1. Socializar la política de riesgos a la entidad</t>
  </si>
  <si>
    <t>GR</t>
  </si>
  <si>
    <t>(No. Socializaciones
realizadas / No.
Socializaciones
planeadas) *100</t>
  </si>
  <si>
    <t>2 socializaciones</t>
  </si>
  <si>
    <t>Durante los meses de febrero, marzo y abril la Gerencia de Riesgos en las mesas de ayuda para la actualización de las matrices de riesgos de los procesos, realizó la socialización de la política de riesgos.</t>
  </si>
  <si>
    <t>1.1.2. Realizar el acompañamiento metodológico para la elaboración y actualización del Mapa de Riesgos de Corrupción 2025.</t>
  </si>
  <si>
    <t>Responsables: Líderes de Procesos - Acompañamiento: GR</t>
  </si>
  <si>
    <t>No. de matrices de riesgos de corrupción publicadas /No. de matrices de riesgos de
corrupción elaboradas y/o actualizadas.</t>
  </si>
  <si>
    <t>Mapa de Riesgos elaborado y/o actualizado</t>
  </si>
  <si>
    <t>En el mes de enero se publicó en la página web de la entidad la matriz de riesgos de corrupción.</t>
  </si>
  <si>
    <t>1.1.3. Publicar el Mapa de Riesgos de Corrupción una vez al año o cuando se requiera, y socializar su publicación.</t>
  </si>
  <si>
    <t>OAI / GR</t>
  </si>
  <si>
    <t>No. de publicaciones de la Matriz de Riesgos de corrupción</t>
  </si>
  <si>
    <t>Publicaciones de la Matriz de Riesgos de Corrupción</t>
  </si>
  <si>
    <t>1.1.4. Hacer monitoreo al Mapa de Riesgos de Corrupción de conformidad con la periodicidad establecida en el manual.</t>
  </si>
  <si>
    <t>(# monitoreos realizados/# de monitoreos requeridos)*100</t>
  </si>
  <si>
    <t>Informes de monitoreo</t>
  </si>
  <si>
    <t>La Gerencia de Riesgos ha realizado el monitoreo de los meses de enero, febrero y marzo al 100% de los riesgos de corrupción de la EMB.</t>
  </si>
  <si>
    <t>1.2. Gestión del Riesgo de LA-FT-FP</t>
  </si>
  <si>
    <t>1.2.1. Revisar, y de ser necesario actualizar, la Política de administración de riesgos por lavado de activos y financiación del terrorismo</t>
  </si>
  <si>
    <t>OAI</t>
  </si>
  <si>
    <t>(# políticas revisadas o actualizadas / 1)*100</t>
  </si>
  <si>
    <t>Política revisada o actualizada</t>
  </si>
  <si>
    <t>Si bien se está en fase  de alistamiento, la fase de impleentación y modificación para aprobación se realizará en los próximos cuatrimestres.</t>
  </si>
  <si>
    <t>1.3. Canales de Denuncia</t>
  </si>
  <si>
    <t>1.3.1. Realizar 8 actividades de promoción o divulgación de los canales de denuncias y su correcta utilización</t>
  </si>
  <si>
    <t>OAI - OCD</t>
  </si>
  <si>
    <t>(# de socializaciones hechas/8) * 100</t>
  </si>
  <si>
    <t>4 actividades internas
4 actividades externas</t>
  </si>
  <si>
    <t>Se divulgaron los canales de denuncia a través de los boletines de cultura disciplinaria en los Somos metro del 18 y 27 de marzo de 2025. Así mismo a través de Boletín Somos Metro del 13 de febrero</t>
  </si>
  <si>
    <t>1.3.2.Revisar y actualizar semestralmente, si es necesario, los canales de denuncia de la entidad  y la cartilla "Denuncia, fácil, rápido y seguro"</t>
  </si>
  <si>
    <t>(# de revisiones y/o actualizaciones/2) * 100</t>
  </si>
  <si>
    <t>2 revisiones y/o actualizaciones</t>
  </si>
  <si>
    <t>El 21 de marzo de 2025 se llevó a cabo mesa de trabajo entre las dos oficinas con el objetivo de revisar los canales de denuncia de la entidad.</t>
  </si>
  <si>
    <t>1.3.3. Realizar un ejercicio de medición sobre el conocimiento de los canales de denuncia y su correcta utilización con el fin de mejorar su gestión y operatividad</t>
  </si>
  <si>
    <t>(# de ejercicios realizados/2) * 100</t>
  </si>
  <si>
    <t>2 mediciones realizadas</t>
  </si>
  <si>
    <t>Esta actividad se ejecutará en el segundo y tercer cuatrimestre de la vigencia 2025</t>
  </si>
  <si>
    <t xml:space="preserve">1.3.4. Presentar un informe semestral, a la línea estratégica, de las denuncias por actos de corrupción y quejas disciplinarias por tipología, en donde se incluya un enfoque de género del denunciante </t>
  </si>
  <si>
    <t>OCD</t>
  </si>
  <si>
    <t>(# de reportes presentados/2)*100</t>
  </si>
  <si>
    <t>2 informes presentados</t>
  </si>
  <si>
    <t>Esta actividad se llevará a cabo en el segundo y tercer cuatrimestre de la vigencia 2025, conforme la programación de los comités institucionales de control Interno CICCI, teniendo en cuenta que la información a reportar es semestral.</t>
  </si>
  <si>
    <t>1.4. Debida Diligencia</t>
  </si>
  <si>
    <t>1.4.1. Realizar 4 campañas de socialización al interior de la Entidad para sensibilizar la importancia de la Debida Diligencia.</t>
  </si>
  <si>
    <t>(# de socializaciones/4)*100</t>
  </si>
  <si>
    <t>4 socializaciones</t>
  </si>
  <si>
    <t>Se realizaron dos socializaciones a través de los boletines 04022025 y 29042025</t>
  </si>
  <si>
    <t>1.4.2.Realizar seguimiento al cumplimiento del Plan de Trabajo Adoptado.</t>
  </si>
  <si>
    <t>(# de seguimeitnos realizados/3)*100</t>
  </si>
  <si>
    <t>Seguimiento al Plan de trabajo</t>
  </si>
  <si>
    <t xml:space="preserve">Debido a los cambios en las programaciones </t>
  </si>
  <si>
    <t>AVANCE</t>
  </si>
  <si>
    <t>2. REDES Y ARTICULACIÓN</t>
  </si>
  <si>
    <t>2.1. Redes Internas</t>
  </si>
  <si>
    <t>2.1.1. Realizar un espacio de cocreación para el fortalecimiento de la transparencia y acceso a la información pública en la EMB</t>
  </si>
  <si>
    <t>(# de ejercicios /1)*100</t>
  </si>
  <si>
    <t>Ejercicio de innovación</t>
  </si>
  <si>
    <t>N/A</t>
  </si>
  <si>
    <t>2.1.2. Realizar 1 socialización de lecciones aprendidas y buenas prácticas que se encuentran publicadas en el espacio Metro Aprende</t>
  </si>
  <si>
    <t>OAP</t>
  </si>
  <si>
    <t>(# de socializaciones /1)*100</t>
  </si>
  <si>
    <t>Lecciones aprendidas y buenas prácticas socializadas en la EMB</t>
  </si>
  <si>
    <t>2.2. Redes Externas</t>
  </si>
  <si>
    <t>2.2.1. Realizar al menos 1 campaña que permita la difusión y divulgación del Observatorio de Ocupación y Valor del Suelo</t>
  </si>
  <si>
    <t>GDU</t>
  </si>
  <si>
    <t>(# de campañas / 1)*100</t>
  </si>
  <si>
    <t>Una campaña de socialización o difusión del Observatorio</t>
  </si>
  <si>
    <t>2.2.2. Publicar en la sede electrónica  el anexo de seguimietno de instancias de coordinación conforme con lo establecido en el Resolución 233 de 2018 expedida por la Secretaria General del Distrito Capital</t>
  </si>
  <si>
    <t>(# de documentos publicados / 1)*100</t>
  </si>
  <si>
    <t>Anexo 4 publicado en la Sede electrónica</t>
  </si>
  <si>
    <t>En enero se realizó la publicación del Anexo en la sección 9 del Botón de Transparencia.</t>
  </si>
  <si>
    <t>3. MODELO DE ESTADO ABIERTO</t>
  </si>
  <si>
    <t>3.1. Acceso a la información pública y Transparencia</t>
  </si>
  <si>
    <t xml:space="preserve"> 3.1.1. Hacer seguimiento a la información publicada en la página WEB para verificar cumplimiento de normatividad vigente (Ley 1712 de 2014).</t>
  </si>
  <si>
    <t>(# seguimientos realizados /# de seguimientos requeridos)*100</t>
  </si>
  <si>
    <t xml:space="preserve"> Botón de Transparencia actualizado</t>
  </si>
  <si>
    <t>En el primer cuatrimestre de la vigencia se han realizado cuatro monitoreos, correspondientes a los meses de enero, febrero, marzo y abril, comunicados mediante los siguientes memorandos: OAI-MEM25-0012 (enero), OAI-MEM25-0020 (febrero), OAI-MEM25-0029 (marzo) y OAI-MEM25-0040 (abril).</t>
  </si>
  <si>
    <t>3.1.2. Socializar en 6 oportunidades, al interior y exterior de la entidad la información publicada en el Portal Web sobre el Cumplimiento de Transparencia Activa establecida en la Ley 1712 de 2014.</t>
  </si>
  <si>
    <t>(# de socializaciones hechas/6)*100</t>
  </si>
  <si>
    <t xml:space="preserve">Socialización del Botón de Transparencia </t>
  </si>
  <si>
    <t>El 26-02-2025 se realizó una divulgación externa a través de redes sociales.</t>
  </si>
  <si>
    <t>3.1.3. Realizar 6 actividades de promoción y divulgación del PTEP a los funcionarios, ciudadanos y partes interesadas.</t>
  </si>
  <si>
    <t>(# de actividades realizadas/6)*100</t>
  </si>
  <si>
    <t>6 actividades realizadas</t>
  </si>
  <si>
    <t>Se realizó una divulgación interna a através del Boletín Somos Metro 20032025
Se realizó una divulgación externa el19-02-2025 a través de redes sociales.</t>
  </si>
  <si>
    <t>3.1.4. Gestionar las peticiones a través del Sistema de Gestión de Peticiones Ciudadanas Bogotá Te Escucha asegurando la realización de la totalidad del trámite correspondiente.</t>
  </si>
  <si>
    <t>GCC</t>
  </si>
  <si>
    <t>(# de peticiones
tramitadas /#de
tramites recibidas)
*100</t>
  </si>
  <si>
    <t>Peticiones resueltas que fueron recibidas a través del Sistema de Gestión de Peticiones Ciudadanas Bogotá Te Escucha</t>
  </si>
  <si>
    <t>Durante el primer cuatrimestre de 2025 se recibieron un total de 1052 peticiones, de las cuales 892 se encuentran tramitadas y el restante se encuentran en términos de ley.</t>
  </si>
  <si>
    <t>3.1.5. Publicar en la web los informes de gestión de PQRS y las respuestas a los derechos de petición anónimos.  Los 15 primeros días hábiles del mes siguiente.</t>
  </si>
  <si>
    <t>(# de informes publicados/11) *100</t>
  </si>
  <si>
    <t>Informes publicados</t>
  </si>
  <si>
    <t>Se encuentran publicados 3 (tres) los informes de la gestión de las PQRSD del primer cuatrimestre en la sede electrónica de la entidad.
El informe de abril se encuentra en ejecución.</t>
  </si>
  <si>
    <t>3.1.6. Analizar y estructurar el Inventario de registro de Activos de Información conforme a la actualización de la TRD de la Empresa Metro de Bogotá</t>
  </si>
  <si>
    <t>Responsables Lideres de Proceso de cada área bajo el acompañamiento técnico de la GAA</t>
  </si>
  <si>
    <t>(Inventario de Registro de activos de información actualizado/ 1) x100%</t>
  </si>
  <si>
    <t>Inventario de Registro de activos de información actualizado</t>
  </si>
  <si>
    <t xml:space="preserve">Se realizó la actualización del inventario de activos de información con base en las series y subseries documentales identificadas en la actualización #4 de las TRD de la EMB </t>
  </si>
  <si>
    <t>3.1.7. Analizar y estructurar el Indice de Información Clasificada y Reservada conforme a la actualización de la TRD de la Empresa Metro de Bogotá</t>
  </si>
  <si>
    <t>(Índice de Información Clasificada y Reservada actualizado/ 1) x100%</t>
  </si>
  <si>
    <t>Índice de Información Caslificada y Reservada actualizado</t>
  </si>
  <si>
    <t xml:space="preserve">Se realizó la actualización del índice de información clasificada y reservada con base en las series y subseries documentales identificadas en la actualización #4 de las TRD de la EMB </t>
  </si>
  <si>
    <t>3.1.8. Analizar y estructurar el esquema de publicación de información conforme a la actualización de la TRD de la Empresa Metro de Bogotá</t>
  </si>
  <si>
    <t>(Esquema de publicación de información actualizado/ 1) x100%</t>
  </si>
  <si>
    <t>Esquema de publicación de información actualizado</t>
  </si>
  <si>
    <t xml:space="preserve">Se realizó la actualización del esquema de publicación de información con base en las series y subseries documentales identificadas en la actualización #4 de las TRD de la EMB </t>
  </si>
  <si>
    <t>3.1.9. Monitorear las actividades claves para dar cumplimiento en materia de accesibilidad web a la Resolución 1519 del 2020 “Por la cual se definen los estándares y directrices para publicar la información señalada en la Ley 1712 del 2014 y se definen los requisitos en materia de acceso a la información pública, accesibilidad web, seguridad digital, y datos abiertos”.</t>
  </si>
  <si>
    <t xml:space="preserve">OAI - OTI </t>
  </si>
  <si>
    <t>(# de validaciones hechas/4)*100</t>
  </si>
  <si>
    <t>Realizar 4 validaciones de información publicada</t>
  </si>
  <si>
    <t>El 27 de marzo conjuntamente entre GCC, OAI y OTI se realizó el primer seguimiento a los criterios de accesibilidad de la Sede Electrónica</t>
  </si>
  <si>
    <t xml:space="preserve">3.1.10. Implementación del Plan de Apertura de Datos de la Empresa Metro de Bogotá </t>
  </si>
  <si>
    <t>OTI</t>
  </si>
  <si>
    <t>(# de etapas implementadas /# programadas)*100</t>
  </si>
  <si>
    <t>Plan de Apertura de Datos implementado</t>
  </si>
  <si>
    <t xml:space="preserve">•	Se efectuó la publicación de datos abiertos asociados a PLMB y L2MB
•	Se construyó y publicó conjuntamente con IDECA y la Gerencia de Comunicaciones de EMB un visor con la información geográfica de PLMB y L2MB
•	https://shorturl.at/OnxrK
</t>
  </si>
  <si>
    <t>3.1.11. Adoptar los lineamientos del lenguaje común en la información de la EMB para la generación de información más transparente y accesible</t>
  </si>
  <si>
    <t>Lidera: OTI
Acompaña: OAI</t>
  </si>
  <si>
    <t>(# de actividades realizadas según Plan de Trabajo/# de actividades programadas para el período)*100</t>
  </si>
  <si>
    <t>Una base datos en la que se adopte el lenguaje común</t>
  </si>
  <si>
    <t xml:space="preserve">En 2024 se finalizó esta actividad, adelantando con una base de datos el uso de lenguaje común, haciendo la adopción de los lineamientos de MinTIC, específicamente de los campos que se contiene en el diccionario GELXML
En virtud de lo mencionado, se procederá a solicitar la eliminación de esta actividad en PTEP 2025
</t>
  </si>
  <si>
    <t>3.2. Integridad pública y cultura de la legalidad</t>
  </si>
  <si>
    <t>Alistamiento</t>
  </si>
  <si>
    <t>3.2.1. Renovar, en caso de ser necesario, el equipo de Gestores de Integridad</t>
  </si>
  <si>
    <t>(# de convocatorias hechas /1) *100</t>
  </si>
  <si>
    <t>Grupo conformado de Gestores de Integridad</t>
  </si>
  <si>
    <t xml:space="preserve">Por medio de memorando OAI-MEM25-0010 se solicito a la Gerencia Ejecutivo la postulación de dos profesionales para ser vinculados al equipode Gestores de Integridad. Por medio de los memorandos GE-MEM25-0011 y GE-MEM25-0013 el Gerente Ejecutivo nombró a los profesionales: Lucía Bonilla Sebá de la Subgerencia de Gestión Predial y  Alexander Aranzazu Arias de la Subgerencia de Material Rodante, Equipos y Sistemas como nuevos integrantes del equipo. </t>
  </si>
  <si>
    <t>3.2.2.  Socializar al interior del Grupo de Gestores la gestión realizada en la vigencia anterior</t>
  </si>
  <si>
    <t>Gestores de Integridad</t>
  </si>
  <si>
    <t>(# de socializaciones realizadas/1) * 100</t>
  </si>
  <si>
    <t>Incluir el tema en la primera sesión de la vigencia.</t>
  </si>
  <si>
    <t>Se socializó al interior del Grupo de Gestores la gestión realizada en la vigencia anterior en la primera sesión del equipo de Gestores de Integridad llevada a cabo el 19 de febrero de 2025.</t>
  </si>
  <si>
    <t>3.2.3. Revisar y en caso de requirirse modificar la formulación del plan de integridad</t>
  </si>
  <si>
    <t>(# de Revisiones hechas/1) * 100</t>
  </si>
  <si>
    <t>Plan de Integridad revisado y/o actualizado</t>
  </si>
  <si>
    <t>3.2.4. Fortalecer y capacitar a los integrantes del grupo de gestores de integridad en los temas de su competencia</t>
  </si>
  <si>
    <t>(# de capacitaciones recibidas/1) * 100</t>
  </si>
  <si>
    <t xml:space="preserve">Equipo de Gestores capacitado </t>
  </si>
  <si>
    <t>3.2.5. Definir un cronograma de publicaciones y actividades para promover el contenido del Código de Integridad</t>
  </si>
  <si>
    <t>(# de cronogramas realizados/1) * 100</t>
  </si>
  <si>
    <t>Cronogama de publicaciones y actividades</t>
  </si>
  <si>
    <t>Se definió  un cronograma de publicaciones y actividades para promover el contenido del Código de Integridad en la primera sesión del equipo de Gestores de Integridad realizada el 19 de febrero de 2025.</t>
  </si>
  <si>
    <t>Armonización</t>
  </si>
  <si>
    <t>3.2.6. Socializar y divulgar la integración del grupo de gestores de integridad</t>
  </si>
  <si>
    <t>Socialización divulgación</t>
  </si>
  <si>
    <t>una socialización de la conformación del grupo</t>
  </si>
  <si>
    <t>Mediante boletín 19032025 se socializó la conformación del Equipo de Gestores de Integridad en la EMB.</t>
  </si>
  <si>
    <t>Diagnóstico</t>
  </si>
  <si>
    <t>3.2.7. Realizar un diagnóstico integral a la EMB</t>
  </si>
  <si>
    <t>Un diagnóstico integral realizado</t>
  </si>
  <si>
    <t xml:space="preserve">A la fecha se discutió la elaboración de la herramienta para realizar el diagnóstico en la segunda sesión del Equipo de Gestores de Integridad llevada a acabo el 09 de abril de 2025, en ese sentido se definió realizar una sesión especifica para la elaboración de la misma el jueves 08 de mayo de 2025. </t>
  </si>
  <si>
    <t>Promoción</t>
  </si>
  <si>
    <t>3.2.8. Socializar los temas relacionados al código de integridad a través del uso de campañas de comunicación, de acuerdo con los canales de socialización  dispuestos por la entidad</t>
  </si>
  <si>
    <t># de campañas de socialización o comunicación de temas de integridad</t>
  </si>
  <si>
    <t>Al menos 2 campañas de socialización o comunicación de temas de integridad</t>
  </si>
  <si>
    <t>A la fecha se cuenta con cinco publicaciones de las ocho planificadas, todas relacionadas con el contenido del código de integridad a través del uso de campañas de comunicación, de acuerdo con los canales de socialización  dispuestos por la entidad: 
01. Boletín 4032025 Compromiso
02. Boletín14032025 Compromiso Cuadro de Honor
03. Boletín 19032025 Equipo Gestores de Integridad
04. Boletín 03042025 Respeto
05. Boletín 08042025 Respeto- Cuadro de Honor</t>
  </si>
  <si>
    <t>Implementación</t>
  </si>
  <si>
    <t>3.2.9. Realizar actividades de promoción de la cultura de la integridad involucrando a la Alta Gerencia</t>
  </si>
  <si>
    <t>(# de actividades hechas / # de actividades contempladas) * 100</t>
  </si>
  <si>
    <t>Actividades que incluyen la Alta Gerencia</t>
  </si>
  <si>
    <t xml:space="preserve">Para el periodo en revisón no se cuentan con publicaciones realizadas que incluyan a la alta gerencia. Sin embargo, para el siguiente periodo se planea ejecutarlas. </t>
  </si>
  <si>
    <t>3.2.10. Organizar talleres, conversatorios, charlas y seminarios sobre temas de integridad, ética y prevención de la corrupción.</t>
  </si>
  <si>
    <t>(# de talleres realizados / # de talleres planeados) *100</t>
  </si>
  <si>
    <t>Talleres, conversatorios, charlas y seminarios sobre temas de integridad, ética y prevención de la corrupción</t>
  </si>
  <si>
    <t>Se realizo un (1) conversatorio sobre temas de integridad, ética y prevención de la corrupción en articulación con la Veeduría Distrital en fecha 26 de marzo vía Teams.</t>
  </si>
  <si>
    <t xml:space="preserve">Seguimiento y  evaluación </t>
  </si>
  <si>
    <t>3.2.11. Realizar seguimiento a las actividades formuladas dentro del plan de integridad</t>
  </si>
  <si>
    <t>(# de seguimientos / 2) * 100</t>
  </si>
  <si>
    <t>Al menos dos reuniones en las que se evidencie el seguimiento a las actividades proyectadas</t>
  </si>
  <si>
    <t xml:space="preserve">Para el periodo en revisón se realizo el seguimiento  a las actividades ejecutadas en la segunda sesión del Equipo de Gestores de Integridad como se evidencia en la presentación de la sesión. </t>
  </si>
  <si>
    <t>3.2.12. Realizar seguimiento al cronograma de publicaciones y actividades para promover el contenido del Código de Integridad</t>
  </si>
  <si>
    <t>(# de seguimientos / 3) * 100</t>
  </si>
  <si>
    <t>Al menos tres reuniones en las que se evidencie el seguimiento a las actividades proyectadas</t>
  </si>
  <si>
    <t>3.2.13. Aplicar herramienta para evaluar los conocimientos sobre el código de integridad a los servidores públicos</t>
  </si>
  <si>
    <t>(# veces que se aplica la herramienta/ 1) *100</t>
  </si>
  <si>
    <t>Aplicar la herramienta para evaluar conocimientos por lo menos una vez</t>
  </si>
  <si>
    <t>3.2.14. Analizar los resultados obtenidos de la aplicación de la herramienta a los servidores públicos que incluya recomendaciones o sugerencias para ser aplicadas en el Plan de Integridad 2026</t>
  </si>
  <si>
    <t>(# análisis ejecutados/1) * 100</t>
  </si>
  <si>
    <t>Informe de análisis y recomendaciones al Código de Integridad</t>
  </si>
  <si>
    <t>3.2.15. Presentar los resultados de la gestión realizada al Comité Institucional de Gestión y Desempeño</t>
  </si>
  <si>
    <t># de informes de gestión presentados / 1) *100</t>
  </si>
  <si>
    <t>Presentar resultados en 1 comité institucional de gestión y desempeño</t>
  </si>
  <si>
    <t>3.2.16. Revisar la gestión realizada durante 2025 para la formulación del PTEP 2026 y socializarlo con los Grupos de valor e interés</t>
  </si>
  <si>
    <t>(# de</t>
  </si>
  <si>
    <t>Análisis de la gestión realizada en la vigencia 2025</t>
  </si>
  <si>
    <t>3.2.17. Formular las actividades del Plan de Integridad 2026</t>
  </si>
  <si>
    <t># de planes formulados / 1) *100</t>
  </si>
  <si>
    <t>Plan de Integridad 2025</t>
  </si>
  <si>
    <t>3.2.18. Realizar 6 actividades de promoción o divulgación sobre conflictos de interés</t>
  </si>
  <si>
    <t>OAI / OCD</t>
  </si>
  <si>
    <t>(# de socializaciones hechas/6) * 100</t>
  </si>
  <si>
    <t xml:space="preserve">6 actividades realizadas </t>
  </si>
  <si>
    <t>Se realizaron las siguientes actividades:
1. Se publicó el boletín disciplinario No. 002 el 27 de marzo de 2025, en donde se desarrolló el tema de Conflicto de Interés.
2. Se realizó charla sobre el conflicto de interés por parte de la OCD el 28 de marzo de 2025.
3. Boletín 20022025
4. Boletín 29042025</t>
  </si>
  <si>
    <t>3.2.19. Realizar 2 capacitaciones internas en las que se aborde el tema de las implicaciones disciplinarias por la comisión de actos de corrupción</t>
  </si>
  <si>
    <t>(# de exposiciones/2) * 100</t>
  </si>
  <si>
    <t>2 capacitaciones</t>
  </si>
  <si>
    <t>3.2.20. Realizar 4 actividades de promoción o divulgación para sensibilizar sobre la lucha contra el soborno.</t>
  </si>
  <si>
    <t>(# de socializaciones hechas/4) * 100</t>
  </si>
  <si>
    <t xml:space="preserve">4 actividades realizadas </t>
  </si>
  <si>
    <t>Se realizó una divulgación a através del Boletín Somos Metro 20032025</t>
  </si>
  <si>
    <t>3.3. Diálogo y corresponsabilidad</t>
  </si>
  <si>
    <t>3.3.1. Revisar y de ser necesario actualizar el procedimiento  de rendición de cuentas a los grupos de valor e interés de la EMB</t>
  </si>
  <si>
    <t>GCC / OAP / SSA</t>
  </si>
  <si>
    <t>(# de revisiones o actualizaciones realizadas/1)*100</t>
  </si>
  <si>
    <t>Procedimiento de rendición de cuentas revisado o actualizado y publicado</t>
  </si>
  <si>
    <t>Durante el primer cuatrimestre no se realizó revisión del procedimiento de rendición de cuentas</t>
  </si>
  <si>
    <t xml:space="preserve"> 3.3.2. Publicar Informe de Gestión de la EMB 2024</t>
  </si>
  <si>
    <t>(# Informes publicados/1)*100</t>
  </si>
  <si>
    <t xml:space="preserve">Publicación informe página web. </t>
  </si>
  <si>
    <t>Para el mes de enero del 2025 se publicó el informe de gestión vigencia 2024 (30/04/2025)
Link:https://www.metrodebogota.gov.co/control/informes-gestion-evaluacion-y-auditoria</t>
  </si>
  <si>
    <t xml:space="preserve">3.3.3. Llevar a cabo la Audiencia pública de rendición de cuentas de la Empresa Metro de Bogotá. </t>
  </si>
  <si>
    <t>(# de Audiencias  realizadas  /# de
Audiencias programadas) *100%.</t>
  </si>
  <si>
    <t>Audiencia de rendición de cuentas realizada</t>
  </si>
  <si>
    <t>3.3.4. Realizar un proceso permanente de rendición de cuentas basado en la identificación de las necesidades e intereses de información ciudadana (demanda ciudadana), en el marco de las rendiciones de cuentas del Sector Movilidad y del Distrito.</t>
  </si>
  <si>
    <t>GCC/ OAP / SSA</t>
  </si>
  <si>
    <t># de rendiciones de cuentas ejecutadas en el Sector Movilidad y del Distrito</t>
  </si>
  <si>
    <t>Participación en las actividades de rendición de cuentas Sector Movilidad y del Distrito</t>
  </si>
  <si>
    <t xml:space="preserve">Durante el primer cuatrimestre de 2025, se participó en:
28 de febrero- rendición de cuentas sectorial 
30 de abril Rendición de Cuentas de la localidad de Suba.
</t>
  </si>
  <si>
    <t>3.3.5. Generar espacios de participación y socialización por medio de actividades de socialización y divulgación sobre el avance del proyecto a los diferentes grupos de interés que involucre espacio de información y atención a la ciudadanía y se de respuesta a las inquietudes que resulten en cada jornada en los tiempos acordados. (Directiva 05 de 2020)</t>
  </si>
  <si>
    <t>SSA</t>
  </si>
  <si>
    <t>(# de espacios generados/ # de espacios Programados)*100</t>
  </si>
  <si>
    <t xml:space="preserve">Duranel este primer cuatrimestre de 2025 la SSA genero  36 espacios de participación y socialización por medio de actividades de socialización y divulgación sobre el avance del proyecto a los diferentes grupos de interés , desarrollados en los meses de:
Enero     12 instancias de participación
Febrero  13 instancias de participación
Marzo       5 instancias de participación
Abril          6 instancias de participación
</t>
  </si>
  <si>
    <t>3.3.6. Realizar al menos una (1) socialización con las áreas sobre los resultados del ejercicio de participación ciudadana para la formulación de los planes institucionales de la EMB esto con el propósito de atender las necesidades y aplicar las recomendaciones de nuestros grupos de valor e interés.</t>
  </si>
  <si>
    <t># de socializaciones de resultados del ejercicio de participación ciudadana realizadas</t>
  </si>
  <si>
    <t>Una (1) socialización de los resultados del ejercicio participación ciudadana en la formulación de los planes institucionales de la EMB.</t>
  </si>
  <si>
    <t>3.3.7. Realizar la aplicación de una (1) encuesta a la ciudadanía como ejercicio de participación para la formulación de los planes institucionales de la EMB, esto con el propósito de mejorar el relacionamiento de los grupos de valor e interés teniendo en cuenta los enfoques territorial, diferencial y de género</t>
  </si>
  <si>
    <t># de encuestas realizadas.</t>
  </si>
  <si>
    <t>Una (1) encuesta a la ciudadanía como ejercicio de participación para la formulación de los planes institucionales de la EMB.</t>
  </si>
  <si>
    <t>3.3.8. Desarrollar al menos una acción que permita fortalecer la participación activa de los grupos de valor e interés en los ejercicios de rendición de cuentas.</t>
  </si>
  <si>
    <t>(# de acciones implementadas /1)*100</t>
  </si>
  <si>
    <t>Acción de fortalecimiento de participación ciudadana en la rendición de cuentas</t>
  </si>
  <si>
    <t>3.3.9. Realizar evaluación interna y externa del proceso de rendición de cuentas a fin de hacer seguimiento e identificar lecciones aprendidas y buenas prácticas.</t>
  </si>
  <si>
    <t>(# de evaluaciones realizadas/1)*100</t>
  </si>
  <si>
    <t>Evaluación del proceso de rendición de cuentas</t>
  </si>
  <si>
    <t>3.3.10. Revisar, en caso de ser necesario actualizar, la Política de Atención a la Ciudadanía</t>
  </si>
  <si>
    <t>(# de revisiones o actualizaciones realizadas / # de revisiones o actualizaciones planeadas) * 100</t>
  </si>
  <si>
    <t>Política de atención a la ciudadanía revisada y /o actualizada</t>
  </si>
  <si>
    <t>No se realizo actualziacion de la Política de atención a la ciudadanía .</t>
  </si>
  <si>
    <t>3.3.11. Mantener actualizada la matriz de seguimiento, monitoreo y control a las peticiones de la ciudadanía que ingresan por los diferentes canales de la Empresa Metro para llevar trazabilidad de la gestión de PQRSD.</t>
  </si>
  <si>
    <t>(# de matrices actualizadas/1)*100</t>
  </si>
  <si>
    <t>Matriz de seguimiento, monitoreo y control a las peticiones de la ciudadanía actualizada</t>
  </si>
  <si>
    <t>Se realiza la actualización de la Matriz de seguimiento, monitoreo y control a las peticiones de la ciudadanía.</t>
  </si>
  <si>
    <t>3.3.12. Mantener activos los canales de atención a la ciudadanía</t>
  </si>
  <si>
    <t>(# de canales de comunicación activos/# de canales existentes)*100</t>
  </si>
  <si>
    <t>Canales de comunicación activos</t>
  </si>
  <si>
    <t>Canal escrito:
• Radicando su comunicación en la ventanilla única de correspondencia ubicada en la Carrera 9 No. 76 - 49 Piso 4, de lunes a viernes de 8:00 a.m. a 5:30 p.m.
Canal virtual:
• A través de la página del Sistema Distrital de Quejas y Soluciones de la Alcaldía Mayor de Bogotá, Bogotá te escucha: https://www.bogota.gov.co/sdqs/
• Desde la página web del Metro de Bogotá, en el enlace: http://www.metrodebogota.gov.co / Atención al Ciudadano / Peticiones, Quejas, Reclamos, Sugerencias y Denuncias / Crear Petición
• Por medio del correo electrónico: contactenos@metrodebogota.gov.co
• Nota aclaratoria: Las PQRSD recibidas en días no hábiles (sábados, domingos y festivos) y fuera del horario laboral (8:00 a.m. - 5:30 p.m.), se entenderán presentadas el día y hora hábil siguiente.
Sede Administrativa:
• En nuestra sede administrativa de METRO DE BOGOTÁ S.A., ubicada en la Carrera 9 No. 76 - 49 Piso 4, Bogotá – Colombia, en el horario de 8:30 a.m. a 5:30 p.m. La cita se debe solicitar previamente, a través de contactenos@metrodebogota.gov.co
Canal telefónico:
• Teléfono atención al ciudadano (PQRS): +57 601 555 33 33 ext. 1135, 1189, 1190 y 1203.
Concesionario Metro Línea 1 S.A.S.
Canal telefónico:
• Número fijo: 601 6478710
Celular:
Oficina en la localidad de Bosa: 305 828 5515
Oficina en la calle 72: 305 808 3719
Oficina en la Av. 68: 305 808 3739
Oficina Tramo 2: 305 880 1430
Canal virtual:
•A través de la página del Sistema Distrital de Quejas y Soluciones de la Alcaldía Mayor de Bogotá, Bogotá te escucha: https://www.bogota.gov.co/sdqs/consultar-peticion
•Por medio de los siguientes correos electrónicos:
Para consultas generales: gestion.social@metro1.com.co
Para consultas sobre las obras que se realizan en el intercambiador vial de la calle 72 con Avenida Caracas: social.calle72@metro1.com.co
Para consultas sobre las obras que se realizan en el sector del patio taller en Bosa: social.patiotaller@metro1.com.co
Para consultas sobre las obras que se realizan en los puentes de la Av. 68: socialtramo3@metro1.com.co / social.avenida68@metro1.com.co
Para consultas sobre las obras que se realizan en el sector del tramo 2: socialtramo2@metro1.com.co
Canal presencial y escrito:
La oficina administrativa del Concesionario ubicada en la calle 100 # 8 A 49, Edificio Word Trade Center, torre B oficina 1101 y 1102, en el horario comprendido de lunes a viernes de 8:00 AM a 5 PM.
En las siguientes oficinas de atención a la ciudadanía de lunes a viernes de 8:00 AM a 5:00 PM y sábados de 8:00 AM a 12:00 M, en las cuales se encuentran los buzones de sugerencias:
►    Tramo 1: Carrera 88 A No. 42F – 32 Sur, barrio Tintalito.
►    Tramo 2: Avenida Primero de Mayo (Transversal 78H) No. 41 C - 67 Sur.
►    Tramo 3: Calle 26 Sur No. 68I – 12 / 18.
►    Tramo 4: Av. Calle 1 No. 24B – 55. Barrio La Fraguita.
►    Tramo 6: Calle 72 No. 10 – 34, Local 147, Centro Comercial Avenida Chile.
►    Puntos móviles de atención los cuales tendrán una ubicación y horario variable conforme las necesidades y actividades del componente social de Metro Línea 1 S.A.S. en los frentes de obra activos.</t>
  </si>
  <si>
    <t>3.3.13. Implementar permanentemente divulgación sobre temas de atención a la ciudadanía</t>
  </si>
  <si>
    <t>(# de divuglaciones realizadas/# de divulgaciones programadas)*100</t>
  </si>
  <si>
    <t>Divulgaciones sobre temas de atención a la ciudadanía</t>
  </si>
  <si>
    <t>Se realizo la divulgación sobre temas de atención a la ciudadanía, por medio de dos (2) piezas de comunicación.
Además, en las redes sociales se publicó sobre los puntos móviles de atención, las oficinas de atención y los canales de atención</t>
  </si>
  <si>
    <t>3.3.14. Generar 2 documentos en los que se realicen recomendaciones para mejorar la prestación del servicio al ciudadano.</t>
  </si>
  <si>
    <t>(# de documentos con recomendaciones / 2)*100</t>
  </si>
  <si>
    <t>Documentos de recomendaciones para mejorar la prestación del servicio al ciudadano</t>
  </si>
  <si>
    <t>Esta actividad se ejecutará en el mes de mayo y durante el segundo semestre del 2025</t>
  </si>
  <si>
    <t xml:space="preserve"> 3.3.15. Establecer indicadores (KPI) de acuerdo con la gestión de redes sociales, para medir el grado y calidad de las interacciones de los ciudadano.</t>
  </si>
  <si>
    <t>(1 Matriz de indicadores KPI actualizada con nuevos indicadores / 1 Matriz de indicadores KPI) *100%</t>
  </si>
  <si>
    <t>11 reportes realizados</t>
  </si>
  <si>
    <t>Se hace la medición del cuatrimestre donde se tienen en cuenta tres indicadores que nos miden la calidad de contenidos en el ámbito digital.</t>
  </si>
  <si>
    <t xml:space="preserve">3.3.16. Realizar 4 actividades de divulgación interna y externa sobre la figura del defensor del ciudadano </t>
  </si>
  <si>
    <t>(# de actividades realizadas/4)*100</t>
  </si>
  <si>
    <t>Actividades realizadas</t>
  </si>
  <si>
    <t>Se realizó una divulgación interna de la figura en el mes de abril a través del somos metro</t>
  </si>
  <si>
    <t>3.3.17. Construir un plan de trabajo para la adopcion de la estrategia de relacionamieno estado ciudadano</t>
  </si>
  <si>
    <t>(# de planes de trabajo realizados/1)*100</t>
  </si>
  <si>
    <t>Plan de trabajo</t>
  </si>
  <si>
    <t>Se adelanto el primer tercio del plan de trabajo de la etapa de planeación.</t>
  </si>
  <si>
    <t>3.3.18.  Realizar al menos tres seguimientos al plan de trabajo para la adopcion de la estrategia de relacionamieno estado ciudadano</t>
  </si>
  <si>
    <t>(# de seguimientos realizados al plan de trabajo/3)*100</t>
  </si>
  <si>
    <t xml:space="preserve">3 seguimientos realizados </t>
  </si>
  <si>
    <t>El seguimiento esta programo para los proximos cuatrimestres.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</si>
</sst>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0"/>
      <color theme="1"/>
      <name val="Calibri"/>
      <family val="2"/>
    </font>
    <font>
      <sz val="10"/>
      <color theme="1"/>
      <name val="Calibri"/>
      <family val="2"/>
    </font>
    <font>
      <sz val="11"/>
      <color rgb="FF000000"/>
      <name val="Calibri"/>
      <family val="2"/>
      <scheme val="minor"/>
    </font>
    <font>
      <sz val="8"/>
      <name val="Calibri"/>
      <family val="2"/>
      <scheme val="minor"/>
    </font>
    <font>
      <sz val="10"/>
      <name val="Calibri"/>
      <family val="2"/>
    </font>
    <font>
      <sz val="11"/>
      <color theme="1"/>
      <name val="Calibri"/>
      <family val="2"/>
    </font>
    <font>
      <b/>
      <sz val="11"/>
      <color theme="1"/>
      <name val="Calibri"/>
      <family val="2"/>
    </font>
    <font>
      <sz val="10"/>
      <color rgb="FF000000"/>
      <name val="Calibri"/>
      <family val="2"/>
      <scheme val="minor"/>
    </font>
    <font>
      <sz val="10"/>
      <name val="Calibri"/>
      <family val="2"/>
      <scheme val="minor"/>
    </font>
    <font>
      <sz val="10"/>
      <color theme="1"/>
      <name val="Calibri"/>
      <family val="2"/>
      <scheme val="minor"/>
    </font>
    <font>
      <b/>
      <sz val="10"/>
      <color rgb="FF000000"/>
      <name val="Calibri"/>
      <family val="2"/>
    </font>
    <font>
      <sz val="10"/>
      <color rgb="FF000000"/>
      <name val="Calibri"/>
      <family val="2"/>
    </font>
    <font>
      <sz val="11"/>
      <color theme="1"/>
      <name val="Calibri"/>
      <family val="2"/>
      <scheme val="minor"/>
    </font>
    <font>
      <b/>
      <sz val="11"/>
      <color theme="1"/>
      <name val="Calibri"/>
      <family val="2"/>
      <scheme val="minor"/>
    </font>
    <font>
      <u/>
      <sz val="11"/>
      <color theme="10"/>
      <name val="Calibri"/>
      <family val="2"/>
      <scheme val="minor"/>
    </font>
    <font>
      <b/>
      <sz val="14"/>
      <color theme="1"/>
      <name val="Calibri"/>
      <family val="2"/>
      <scheme val="minor"/>
    </font>
    <font>
      <u/>
      <sz val="14"/>
      <color theme="10"/>
      <name val="Calibri"/>
      <family val="2"/>
      <scheme val="minor"/>
    </font>
    <font>
      <sz val="14"/>
      <color theme="1"/>
      <name val="Calibri"/>
      <family val="2"/>
    </font>
    <font>
      <sz val="14"/>
      <color theme="1"/>
      <name val="Calibri"/>
      <family val="2"/>
      <scheme val="minor"/>
    </font>
    <font>
      <sz val="11"/>
      <color rgb="FF000000"/>
      <name val="Calibri"/>
      <scheme val="minor"/>
    </font>
    <font>
      <sz val="11"/>
      <color rgb="FF000000"/>
      <name val="Calibri"/>
      <charset val="1"/>
    </font>
    <font>
      <sz val="16"/>
      <color theme="1"/>
      <name val="Calibri"/>
      <family val="2"/>
      <scheme val="minor"/>
    </font>
  </fonts>
  <fills count="12">
    <fill>
      <patternFill patternType="none"/>
    </fill>
    <fill>
      <patternFill patternType="gray125"/>
    </fill>
    <fill>
      <patternFill patternType="solid">
        <fgColor rgb="FFEDEDED"/>
        <bgColor indexed="64"/>
      </patternFill>
    </fill>
    <fill>
      <patternFill patternType="solid">
        <fgColor rgb="FFDBDBDB"/>
        <bgColor indexed="64"/>
      </patternFill>
    </fill>
    <fill>
      <patternFill patternType="solid">
        <fgColor theme="0"/>
        <bgColor indexed="64"/>
      </patternFill>
    </fill>
    <fill>
      <patternFill patternType="solid">
        <fgColor rgb="FFFFFFFF"/>
        <bgColor rgb="FF000000"/>
      </patternFill>
    </fill>
    <fill>
      <patternFill patternType="solid">
        <fgColor rgb="FFFFC000"/>
        <bgColor indexed="64"/>
      </patternFill>
    </fill>
    <fill>
      <patternFill patternType="solid">
        <fgColor rgb="FF92D050"/>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7"/>
        <bgColor indexed="64"/>
      </patternFill>
    </fill>
  </fills>
  <borders count="5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bottom/>
      <diagonal/>
    </border>
    <border>
      <left/>
      <right style="thin">
        <color indexed="64"/>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thin">
        <color rgb="FF000000"/>
      </left>
      <right/>
      <top style="thin">
        <color rgb="FF000000"/>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s>
  <cellStyleXfs count="3">
    <xf numFmtId="0" fontId="0" fillId="0" borderId="0"/>
    <xf numFmtId="9" fontId="13" fillId="0" borderId="0" applyFont="0" applyFill="0" applyBorder="0" applyAlignment="0" applyProtection="0"/>
    <xf numFmtId="0" fontId="15" fillId="0" borderId="0" applyNumberFormat="0" applyFill="0" applyBorder="0" applyAlignment="0" applyProtection="0"/>
  </cellStyleXfs>
  <cellXfs count="165">
    <xf numFmtId="0" fontId="0" fillId="0" borderId="0" xfId="0"/>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vertical="center"/>
    </xf>
    <xf numFmtId="0" fontId="1" fillId="2" borderId="4" xfId="0" applyFont="1" applyFill="1" applyBorder="1" applyAlignment="1">
      <alignment horizontal="center" vertical="center" wrapText="1"/>
    </xf>
    <xf numFmtId="0" fontId="1" fillId="2" borderId="3" xfId="0" applyFont="1" applyFill="1" applyBorder="1" applyAlignment="1">
      <alignment horizontal="center" vertical="center" wrapText="1"/>
    </xf>
    <xf numFmtId="14" fontId="2" fillId="0" borderId="0" xfId="0" applyNumberFormat="1" applyFont="1" applyAlignment="1">
      <alignment horizontal="center" vertical="center" wrapText="1"/>
    </xf>
    <xf numFmtId="9" fontId="2" fillId="0" borderId="0" xfId="0" applyNumberFormat="1" applyFont="1" applyAlignment="1">
      <alignment horizontal="center" vertical="center" wrapText="1"/>
    </xf>
    <xf numFmtId="0" fontId="2" fillId="4" borderId="10" xfId="0" applyFont="1" applyFill="1" applyBorder="1" applyAlignment="1">
      <alignment horizontal="center" vertical="center" wrapText="1"/>
    </xf>
    <xf numFmtId="14" fontId="2" fillId="4" borderId="6" xfId="0" applyNumberFormat="1" applyFont="1" applyFill="1" applyBorder="1" applyAlignment="1">
      <alignment horizontal="center" vertical="center" wrapText="1"/>
    </xf>
    <xf numFmtId="14" fontId="2" fillId="4" borderId="10" xfId="0" applyNumberFormat="1" applyFont="1" applyFill="1" applyBorder="1" applyAlignment="1">
      <alignment horizontal="center" vertical="center" wrapText="1"/>
    </xf>
    <xf numFmtId="0" fontId="2" fillId="0" borderId="6" xfId="0" applyFont="1" applyBorder="1" applyAlignment="1">
      <alignment horizontal="center" vertical="center" wrapText="1"/>
    </xf>
    <xf numFmtId="14" fontId="3" fillId="0" borderId="6" xfId="0" applyNumberFormat="1" applyFont="1" applyBorder="1" applyAlignment="1">
      <alignment horizontal="center" vertical="center" wrapText="1"/>
    </xf>
    <xf numFmtId="0" fontId="2" fillId="0" borderId="10"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7" xfId="0" applyFont="1" applyBorder="1" applyAlignment="1">
      <alignment horizontal="center" vertical="center" wrapText="1"/>
    </xf>
    <xf numFmtId="14" fontId="2" fillId="0" borderId="9" xfId="0" applyNumberFormat="1" applyFont="1" applyBorder="1" applyAlignment="1">
      <alignment horizontal="center" vertical="center" wrapText="1"/>
    </xf>
    <xf numFmtId="0" fontId="5" fillId="0" borderId="10" xfId="0" applyFont="1" applyBorder="1" applyAlignment="1">
      <alignment horizontal="center" vertical="center" wrapText="1"/>
    </xf>
    <xf numFmtId="0" fontId="0" fillId="0" borderId="6" xfId="0" applyBorder="1" applyAlignment="1">
      <alignment horizontal="center" vertical="center" wrapText="1"/>
    </xf>
    <xf numFmtId="0" fontId="6" fillId="0" borderId="6" xfId="0" applyFont="1" applyBorder="1" applyAlignment="1">
      <alignment horizontal="center" vertical="center" wrapText="1"/>
    </xf>
    <xf numFmtId="0" fontId="6" fillId="0" borderId="13" xfId="0" applyFont="1" applyBorder="1" applyAlignment="1">
      <alignment horizontal="center" vertical="center" wrapText="1"/>
    </xf>
    <xf numFmtId="14" fontId="6" fillId="0" borderId="6" xfId="0" applyNumberFormat="1" applyFont="1" applyBorder="1" applyAlignment="1">
      <alignment horizontal="center" vertical="center" wrapText="1"/>
    </xf>
    <xf numFmtId="0" fontId="6" fillId="0" borderId="6" xfId="0" applyFont="1" applyBorder="1" applyAlignment="1">
      <alignment horizontal="left" vertical="center" wrapText="1" indent="1"/>
    </xf>
    <xf numFmtId="0" fontId="0" fillId="0" borderId="6" xfId="0" applyBorder="1" applyAlignment="1">
      <alignment horizontal="center" vertical="center"/>
    </xf>
    <xf numFmtId="14" fontId="0" fillId="0" borderId="6" xfId="0" applyNumberFormat="1" applyBorder="1" applyAlignment="1">
      <alignment horizontal="center" vertical="center"/>
    </xf>
    <xf numFmtId="14" fontId="0" fillId="0" borderId="12" xfId="0" applyNumberFormat="1" applyBorder="1" applyAlignment="1">
      <alignment horizontal="center" vertical="center"/>
    </xf>
    <xf numFmtId="0" fontId="8" fillId="0" borderId="11" xfId="0" applyFont="1" applyBorder="1" applyAlignment="1">
      <alignment horizontal="center" vertical="center" wrapText="1"/>
    </xf>
    <xf numFmtId="14" fontId="8" fillId="0" borderId="11" xfId="0" applyNumberFormat="1" applyFont="1" applyBorder="1" applyAlignment="1">
      <alignment horizontal="center" vertical="center" wrapText="1"/>
    </xf>
    <xf numFmtId="0" fontId="8" fillId="0" borderId="12" xfId="0" applyFont="1" applyBorder="1" applyAlignment="1">
      <alignment horizontal="left" vertical="center" wrapText="1"/>
    </xf>
    <xf numFmtId="0" fontId="8" fillId="5" borderId="12" xfId="0" applyFont="1" applyFill="1" applyBorder="1" applyAlignment="1">
      <alignment horizontal="left" vertical="center"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8" fillId="0" borderId="22" xfId="0" applyFont="1" applyBorder="1" applyAlignment="1">
      <alignment horizontal="center" vertical="center" wrapText="1"/>
    </xf>
    <xf numFmtId="14" fontId="8" fillId="0" borderId="22" xfId="0" applyNumberFormat="1" applyFont="1" applyBorder="1" applyAlignment="1">
      <alignment horizontal="center" vertical="center" wrapText="1"/>
    </xf>
    <xf numFmtId="0" fontId="8" fillId="0" borderId="30" xfId="0" applyFont="1" applyBorder="1" applyAlignment="1">
      <alignment horizontal="left" vertical="center" wrapText="1"/>
    </xf>
    <xf numFmtId="0" fontId="8" fillId="0" borderId="6" xfId="0" applyFont="1" applyBorder="1" applyAlignment="1">
      <alignment horizontal="center" vertical="center" wrapText="1"/>
    </xf>
    <xf numFmtId="0" fontId="5" fillId="0" borderId="6" xfId="0" applyFont="1" applyBorder="1" applyAlignment="1">
      <alignment horizontal="center" vertical="center" wrapText="1"/>
    </xf>
    <xf numFmtId="0" fontId="10" fillId="0" borderId="0" xfId="0" applyFont="1" applyAlignment="1">
      <alignment horizontal="center"/>
    </xf>
    <xf numFmtId="0" fontId="9" fillId="0" borderId="6" xfId="0" applyFont="1" applyBorder="1" applyAlignment="1">
      <alignment horizontal="center" vertical="center" wrapText="1"/>
    </xf>
    <xf numFmtId="0" fontId="8" fillId="0" borderId="9" xfId="0" applyFont="1" applyBorder="1" applyAlignment="1">
      <alignment horizontal="center" vertical="center" wrapText="1"/>
    </xf>
    <xf numFmtId="0" fontId="8" fillId="5" borderId="9" xfId="0" applyFont="1" applyFill="1" applyBorder="1" applyAlignment="1">
      <alignment horizontal="center" vertical="center" wrapText="1"/>
    </xf>
    <xf numFmtId="0" fontId="10" fillId="0" borderId="6" xfId="0" applyFont="1" applyBorder="1" applyAlignment="1">
      <alignment horizontal="center" vertical="center" wrapText="1"/>
    </xf>
    <xf numFmtId="0" fontId="10" fillId="0" borderId="0" xfId="0" applyFont="1"/>
    <xf numFmtId="14" fontId="8" fillId="0" borderId="6" xfId="0" applyNumberFormat="1" applyFont="1" applyBorder="1" applyAlignment="1">
      <alignment horizontal="center" vertical="center" wrapText="1"/>
    </xf>
    <xf numFmtId="14" fontId="2" fillId="0" borderId="6" xfId="0" applyNumberFormat="1" applyFont="1" applyBorder="1" applyAlignment="1">
      <alignment horizontal="center" vertical="center" wrapText="1"/>
    </xf>
    <xf numFmtId="14" fontId="12" fillId="0" borderId="6" xfId="0" applyNumberFormat="1" applyFont="1" applyBorder="1" applyAlignment="1">
      <alignment horizontal="center" vertical="center" wrapText="1"/>
    </xf>
    <xf numFmtId="14" fontId="10" fillId="0" borderId="6" xfId="0" applyNumberFormat="1" applyFont="1" applyBorder="1" applyAlignment="1">
      <alignment horizontal="center" vertical="center" wrapText="1"/>
    </xf>
    <xf numFmtId="0" fontId="10" fillId="0" borderId="0" xfId="0" applyFont="1" applyAlignment="1">
      <alignment horizontal="center" vertical="center"/>
    </xf>
    <xf numFmtId="0" fontId="10" fillId="0" borderId="6" xfId="0" applyFont="1" applyBorder="1" applyAlignment="1">
      <alignment horizontal="center" vertical="center"/>
    </xf>
    <xf numFmtId="14" fontId="10" fillId="0" borderId="6" xfId="0" applyNumberFormat="1" applyFont="1" applyBorder="1" applyAlignment="1">
      <alignment horizontal="center" vertical="center"/>
    </xf>
    <xf numFmtId="0" fontId="14" fillId="6" borderId="6" xfId="0" applyFont="1" applyFill="1" applyBorder="1" applyAlignment="1">
      <alignment horizontal="center" vertical="center"/>
    </xf>
    <xf numFmtId="0" fontId="0" fillId="0" borderId="6" xfId="1" applyNumberFormat="1" applyFont="1" applyBorder="1" applyAlignment="1">
      <alignment horizontal="left" vertical="center" wrapText="1"/>
    </xf>
    <xf numFmtId="0" fontId="0" fillId="0" borderId="0" xfId="1" applyNumberFormat="1" applyFont="1" applyBorder="1" applyAlignment="1">
      <alignment horizontal="left" vertical="center" wrapText="1"/>
    </xf>
    <xf numFmtId="0" fontId="8" fillId="0" borderId="33" xfId="0" applyFont="1" applyBorder="1" applyAlignment="1">
      <alignment horizontal="left" vertical="center" wrapText="1"/>
    </xf>
    <xf numFmtId="0" fontId="8" fillId="5" borderId="29" xfId="0" applyFont="1" applyFill="1" applyBorder="1" applyAlignment="1">
      <alignment horizontal="left" vertical="center" wrapText="1"/>
    </xf>
    <xf numFmtId="9" fontId="10" fillId="0" borderId="10" xfId="0" applyNumberFormat="1" applyFont="1" applyBorder="1" applyAlignment="1">
      <alignment horizontal="center" vertical="center" wrapText="1"/>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0" fillId="0" borderId="37" xfId="1" applyNumberFormat="1" applyFont="1" applyBorder="1" applyAlignment="1">
      <alignment horizontal="left" vertical="center" wrapText="1"/>
    </xf>
    <xf numFmtId="9" fontId="0" fillId="0" borderId="38" xfId="1" applyFont="1" applyBorder="1" applyAlignment="1">
      <alignment horizontal="left" vertical="center" wrapText="1"/>
    </xf>
    <xf numFmtId="0" fontId="0" fillId="0" borderId="39" xfId="1" applyNumberFormat="1" applyFont="1" applyBorder="1" applyAlignment="1">
      <alignment horizontal="left" vertical="center" wrapText="1"/>
    </xf>
    <xf numFmtId="0" fontId="0" fillId="0" borderId="40" xfId="1" applyNumberFormat="1" applyFont="1" applyBorder="1" applyAlignment="1">
      <alignment horizontal="left" vertical="center" wrapText="1"/>
    </xf>
    <xf numFmtId="9" fontId="0" fillId="0" borderId="41" xfId="1" applyFont="1" applyBorder="1" applyAlignment="1">
      <alignment horizontal="left" vertical="center" wrapText="1"/>
    </xf>
    <xf numFmtId="0" fontId="0" fillId="0" borderId="10" xfId="0" applyBorder="1" applyAlignment="1">
      <alignment horizontal="center" vertical="center" wrapText="1"/>
    </xf>
    <xf numFmtId="0" fontId="6" fillId="0" borderId="10" xfId="0" applyFont="1" applyBorder="1" applyAlignment="1">
      <alignment horizontal="center" vertical="center" wrapText="1"/>
    </xf>
    <xf numFmtId="0" fontId="0" fillId="9" borderId="37" xfId="1" applyNumberFormat="1" applyFont="1" applyFill="1" applyBorder="1" applyAlignment="1">
      <alignment horizontal="left" vertical="center" wrapText="1"/>
    </xf>
    <xf numFmtId="0" fontId="0" fillId="9" borderId="6" xfId="1" applyNumberFormat="1" applyFont="1" applyFill="1" applyBorder="1" applyAlignment="1">
      <alignment horizontal="left" vertical="center" wrapText="1"/>
    </xf>
    <xf numFmtId="9" fontId="0" fillId="9" borderId="38" xfId="1" applyFont="1" applyFill="1" applyBorder="1" applyAlignment="1">
      <alignment horizontal="left" vertical="center" wrapText="1"/>
    </xf>
    <xf numFmtId="9" fontId="0" fillId="0" borderId="10" xfId="1" applyFont="1" applyBorder="1" applyAlignment="1">
      <alignment horizontal="left" vertical="center" wrapText="1"/>
    </xf>
    <xf numFmtId="0" fontId="0" fillId="4" borderId="46" xfId="0" applyFill="1" applyBorder="1" applyAlignment="1">
      <alignment horizontal="left" vertical="center" wrapText="1"/>
    </xf>
    <xf numFmtId="0" fontId="14" fillId="6" borderId="10" xfId="0" applyFont="1" applyFill="1" applyBorder="1" applyAlignment="1">
      <alignment horizontal="center" vertical="center"/>
    </xf>
    <xf numFmtId="0" fontId="0" fillId="9" borderId="31" xfId="1" applyNumberFormat="1" applyFont="1" applyFill="1" applyBorder="1" applyAlignment="1">
      <alignment horizontal="left" vertical="center" wrapText="1"/>
    </xf>
    <xf numFmtId="0" fontId="0" fillId="9" borderId="44" xfId="1" applyNumberFormat="1" applyFont="1" applyFill="1" applyBorder="1" applyAlignment="1">
      <alignment horizontal="left" vertical="center" wrapText="1"/>
    </xf>
    <xf numFmtId="9" fontId="0" fillId="0" borderId="0" xfId="1" applyFont="1" applyFill="1" applyBorder="1" applyAlignment="1">
      <alignment horizontal="left" vertical="center" wrapText="1"/>
    </xf>
    <xf numFmtId="0" fontId="0" fillId="0" borderId="0" xfId="0" applyAlignment="1">
      <alignment horizontal="left" vertical="center" wrapText="1"/>
    </xf>
    <xf numFmtId="0" fontId="0" fillId="10" borderId="37" xfId="1" applyNumberFormat="1" applyFont="1" applyFill="1" applyBorder="1" applyAlignment="1">
      <alignment horizontal="left" vertical="center" wrapText="1"/>
    </xf>
    <xf numFmtId="0" fontId="0" fillId="10" borderId="6" xfId="1" applyNumberFormat="1" applyFont="1" applyFill="1" applyBorder="1" applyAlignment="1">
      <alignment horizontal="left" vertical="center" wrapText="1"/>
    </xf>
    <xf numFmtId="9" fontId="0" fillId="10" borderId="38" xfId="1" applyFont="1" applyFill="1" applyBorder="1" applyAlignment="1">
      <alignment horizontal="left" vertical="center" wrapText="1"/>
    </xf>
    <xf numFmtId="0" fontId="19" fillId="0" borderId="0" xfId="0" applyFont="1"/>
    <xf numFmtId="0" fontId="0" fillId="4" borderId="31" xfId="0" applyFill="1" applyBorder="1" applyAlignment="1">
      <alignment horizontal="left" vertical="center" wrapText="1"/>
    </xf>
    <xf numFmtId="0" fontId="0" fillId="10" borderId="31" xfId="0" applyFill="1" applyBorder="1" applyAlignment="1">
      <alignment horizontal="left" vertical="center" wrapText="1"/>
    </xf>
    <xf numFmtId="0" fontId="19" fillId="4" borderId="31" xfId="0" applyFont="1" applyFill="1" applyBorder="1" applyAlignment="1">
      <alignment horizontal="left" vertical="center" wrapText="1"/>
    </xf>
    <xf numFmtId="14" fontId="18" fillId="10" borderId="6" xfId="0" applyNumberFormat="1" applyFont="1" applyFill="1" applyBorder="1" applyAlignment="1">
      <alignment horizontal="center" vertical="center" wrapText="1"/>
    </xf>
    <xf numFmtId="0" fontId="17" fillId="0" borderId="6" xfId="2" applyFont="1" applyBorder="1" applyAlignment="1">
      <alignment horizontal="center" vertical="center"/>
    </xf>
    <xf numFmtId="0" fontId="19" fillId="0" borderId="6" xfId="0" applyFont="1" applyBorder="1" applyAlignment="1">
      <alignment horizontal="center" vertical="center"/>
    </xf>
    <xf numFmtId="0" fontId="14" fillId="0" borderId="37" xfId="1" applyNumberFormat="1" applyFont="1" applyBorder="1" applyAlignment="1">
      <alignment horizontal="center" vertical="center" wrapText="1"/>
    </xf>
    <xf numFmtId="0" fontId="14" fillId="0" borderId="6" xfId="1" applyNumberFormat="1" applyFont="1" applyBorder="1" applyAlignment="1">
      <alignment horizontal="center" vertical="center" wrapText="1"/>
    </xf>
    <xf numFmtId="0" fontId="0" fillId="0" borderId="6" xfId="1" applyNumberFormat="1" applyFont="1" applyBorder="1" applyAlignment="1">
      <alignment horizontal="center" vertical="center" wrapText="1"/>
    </xf>
    <xf numFmtId="0" fontId="20" fillId="4" borderId="6" xfId="0" applyFont="1" applyFill="1" applyBorder="1" applyAlignment="1">
      <alignment horizontal="left" vertical="center" wrapText="1"/>
    </xf>
    <xf numFmtId="0" fontId="17" fillId="0" borderId="6" xfId="2" applyFont="1" applyBorder="1"/>
    <xf numFmtId="0" fontId="21" fillId="0" borderId="0" xfId="0" applyFont="1" applyAlignment="1">
      <alignment wrapText="1"/>
    </xf>
    <xf numFmtId="0" fontId="15" fillId="0" borderId="6" xfId="2" applyBorder="1" applyAlignment="1">
      <alignment horizontal="center" vertical="center"/>
    </xf>
    <xf numFmtId="0" fontId="0" fillId="9" borderId="43" xfId="1" applyNumberFormat="1" applyFont="1" applyFill="1" applyBorder="1" applyAlignment="1">
      <alignment horizontal="left" vertical="center" wrapText="1"/>
    </xf>
    <xf numFmtId="0" fontId="0" fillId="0" borderId="37" xfId="1" applyNumberFormat="1" applyFont="1" applyBorder="1" applyAlignment="1">
      <alignment horizontal="center" vertical="center" wrapText="1"/>
    </xf>
    <xf numFmtId="0" fontId="15" fillId="0" borderId="6" xfId="2" applyNumberFormat="1" applyBorder="1" applyAlignment="1">
      <alignment horizontal="center" vertical="center" wrapText="1"/>
    </xf>
    <xf numFmtId="9" fontId="0" fillId="0" borderId="38" xfId="1" applyFont="1" applyBorder="1" applyAlignment="1">
      <alignment horizontal="center" vertical="center" wrapText="1"/>
    </xf>
    <xf numFmtId="9" fontId="0" fillId="0" borderId="13" xfId="1" applyFont="1" applyBorder="1" applyAlignment="1">
      <alignment horizontal="left" vertical="center" wrapText="1"/>
    </xf>
    <xf numFmtId="0" fontId="0" fillId="0" borderId="49" xfId="1" applyNumberFormat="1" applyFont="1" applyBorder="1" applyAlignment="1">
      <alignment horizontal="left" vertical="center" wrapText="1"/>
    </xf>
    <xf numFmtId="0" fontId="0" fillId="0" borderId="14" xfId="1" applyNumberFormat="1" applyFont="1" applyBorder="1" applyAlignment="1">
      <alignment horizontal="left" vertical="center" wrapText="1"/>
    </xf>
    <xf numFmtId="9" fontId="0" fillId="0" borderId="0" xfId="0" applyNumberFormat="1"/>
    <xf numFmtId="9" fontId="22" fillId="11" borderId="1" xfId="0" applyNumberFormat="1" applyFont="1" applyFill="1" applyBorder="1" applyAlignment="1">
      <alignment horizontal="center" vertical="center"/>
    </xf>
    <xf numFmtId="0" fontId="2" fillId="4" borderId="6"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xf>
    <xf numFmtId="0" fontId="0" fillId="0" borderId="16" xfId="0" applyBorder="1" applyAlignment="1">
      <alignment horizontal="center"/>
    </xf>
    <xf numFmtId="0" fontId="0" fillId="0" borderId="9" xfId="0" applyBorder="1" applyAlignment="1">
      <alignment horizontal="center"/>
    </xf>
    <xf numFmtId="0" fontId="0" fillId="0" borderId="6" xfId="0" applyBorder="1" applyAlignment="1">
      <alignment horizontal="center"/>
    </xf>
    <xf numFmtId="0" fontId="22" fillId="11" borderId="2" xfId="0" applyFont="1" applyFill="1" applyBorder="1" applyAlignment="1">
      <alignment horizontal="center" vertical="center"/>
    </xf>
    <xf numFmtId="0" fontId="22" fillId="11" borderId="48" xfId="0" applyFont="1" applyFill="1" applyBorder="1" applyAlignment="1">
      <alignment horizontal="center" vertical="center"/>
    </xf>
    <xf numFmtId="0" fontId="14" fillId="8" borderId="19" xfId="0" applyFont="1" applyFill="1" applyBorder="1" applyAlignment="1">
      <alignment horizontal="center" vertical="center"/>
    </xf>
    <xf numFmtId="0" fontId="14" fillId="8" borderId="26" xfId="0" applyFont="1" applyFill="1" applyBorder="1" applyAlignment="1">
      <alignment horizontal="center" vertical="center"/>
    </xf>
    <xf numFmtId="0" fontId="14" fillId="6" borderId="34" xfId="0" applyFont="1" applyFill="1" applyBorder="1" applyAlignment="1">
      <alignment horizontal="center" vertical="center" wrapText="1"/>
    </xf>
    <xf numFmtId="0" fontId="14" fillId="6" borderId="35" xfId="0" applyFont="1" applyFill="1" applyBorder="1" applyAlignment="1">
      <alignment horizontal="center" vertical="center" wrapText="1"/>
    </xf>
    <xf numFmtId="0" fontId="14" fillId="7" borderId="42" xfId="0" applyFont="1" applyFill="1" applyBorder="1" applyAlignment="1">
      <alignment horizontal="center" wrapText="1"/>
    </xf>
    <xf numFmtId="0" fontId="14" fillId="7" borderId="43" xfId="0" applyFont="1" applyFill="1" applyBorder="1" applyAlignment="1">
      <alignment horizontal="center"/>
    </xf>
    <xf numFmtId="0" fontId="1" fillId="3" borderId="7" xfId="0" applyFont="1" applyFill="1" applyBorder="1" applyAlignment="1">
      <alignment horizontal="center" vertical="center" wrapText="1"/>
    </xf>
    <xf numFmtId="0" fontId="1" fillId="3" borderId="0" xfId="0" applyFont="1" applyFill="1" applyAlignment="1">
      <alignment horizontal="center" vertical="center" wrapText="1"/>
    </xf>
    <xf numFmtId="0" fontId="1" fillId="2" borderId="4"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0" fillId="0" borderId="6" xfId="0" applyBorder="1" applyAlignment="1">
      <alignment horizontal="center" vertical="center" wrapText="1"/>
    </xf>
    <xf numFmtId="0" fontId="14" fillId="6" borderId="36" xfId="0" applyFont="1" applyFill="1" applyBorder="1" applyAlignment="1">
      <alignment horizontal="center" vertical="center" wrapText="1"/>
    </xf>
    <xf numFmtId="0" fontId="14" fillId="7" borderId="34" xfId="0" applyFont="1" applyFill="1" applyBorder="1" applyAlignment="1">
      <alignment horizontal="center" wrapText="1"/>
    </xf>
    <xf numFmtId="0" fontId="14" fillId="7" borderId="47" xfId="0" applyFont="1" applyFill="1" applyBorder="1" applyAlignment="1">
      <alignment horizontal="center"/>
    </xf>
    <xf numFmtId="0" fontId="14" fillId="8" borderId="3" xfId="0" applyFont="1" applyFill="1" applyBorder="1" applyAlignment="1">
      <alignment horizontal="center" vertical="center"/>
    </xf>
    <xf numFmtId="0" fontId="14" fillId="8" borderId="23" xfId="0" applyFont="1" applyFill="1" applyBorder="1" applyAlignment="1">
      <alignment horizontal="center" vertical="center"/>
    </xf>
    <xf numFmtId="0" fontId="11" fillId="3" borderId="7" xfId="0" applyFont="1" applyFill="1" applyBorder="1" applyAlignment="1">
      <alignment horizontal="center" wrapText="1"/>
    </xf>
    <xf numFmtId="0" fontId="11" fillId="3" borderId="0" xfId="0" applyFont="1" applyFill="1" applyAlignment="1">
      <alignment horizontal="center" wrapText="1"/>
    </xf>
    <xf numFmtId="0" fontId="1" fillId="2" borderId="45"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2" xfId="0" applyFont="1" applyBorder="1" applyAlignment="1">
      <alignment horizontal="center" vertical="center" wrapText="1"/>
    </xf>
    <xf numFmtId="0" fontId="7" fillId="3" borderId="7" xfId="0" applyFont="1" applyFill="1" applyBorder="1" applyAlignment="1">
      <alignment horizontal="center" vertical="center" wrapText="1"/>
    </xf>
    <xf numFmtId="0" fontId="7" fillId="3" borderId="0" xfId="0" applyFont="1" applyFill="1" applyAlignment="1">
      <alignment horizontal="center" vertical="center" wrapText="1"/>
    </xf>
    <xf numFmtId="0" fontId="1" fillId="2" borderId="32"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2" fillId="0" borderId="14"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9" xfId="0" applyFont="1" applyBorder="1" applyAlignment="1">
      <alignment horizontal="center" vertical="center" wrapText="1"/>
    </xf>
    <xf numFmtId="0" fontId="10" fillId="0" borderId="14" xfId="0" applyFont="1" applyBorder="1" applyAlignment="1">
      <alignment horizontal="center"/>
    </xf>
    <xf numFmtId="0" fontId="10" fillId="0" borderId="16" xfId="0" applyFont="1" applyBorder="1" applyAlignment="1">
      <alignment horizontal="center"/>
    </xf>
    <xf numFmtId="0" fontId="10" fillId="0" borderId="9" xfId="0" applyFont="1" applyBorder="1" applyAlignment="1">
      <alignment horizontal="center"/>
    </xf>
    <xf numFmtId="0" fontId="12" fillId="0" borderId="14"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9" xfId="0" applyFont="1" applyBorder="1" applyAlignment="1">
      <alignment horizontal="center" vertical="center" wrapText="1"/>
    </xf>
    <xf numFmtId="0" fontId="14" fillId="7" borderId="42" xfId="0" applyFont="1" applyFill="1" applyBorder="1" applyAlignment="1">
      <alignment horizontal="center" vertical="center" wrapText="1"/>
    </xf>
    <xf numFmtId="0" fontId="14" fillId="7" borderId="43" xfId="0" applyFont="1" applyFill="1" applyBorder="1" applyAlignment="1">
      <alignment horizontal="center" vertical="center"/>
    </xf>
    <xf numFmtId="0" fontId="16" fillId="8" borderId="3" xfId="0" applyFont="1" applyFill="1" applyBorder="1" applyAlignment="1">
      <alignment horizontal="center" vertical="center"/>
    </xf>
    <xf numFmtId="0" fontId="16" fillId="8" borderId="23" xfId="0" applyFont="1" applyFill="1" applyBorder="1" applyAlignment="1">
      <alignment horizontal="center" vertical="center"/>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CCCCFF"/>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Modelo de Estado Abierto'!A1"/><Relationship Id="rId1" Type="http://schemas.openxmlformats.org/officeDocument/2006/relationships/hyperlink" Target="#'Redes y Articulaci&#243;n'!A1"/><Relationship Id="rId5" Type="http://schemas.openxmlformats.org/officeDocument/2006/relationships/hyperlink" Target="#'Administraci&#243;n de Riesgo'!A1"/><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xdr:col>
      <xdr:colOff>88900</xdr:colOff>
      <xdr:row>5</xdr:row>
      <xdr:rowOff>50800</xdr:rowOff>
    </xdr:from>
    <xdr:to>
      <xdr:col>11</xdr:col>
      <xdr:colOff>577850</xdr:colOff>
      <xdr:row>17</xdr:row>
      <xdr:rowOff>38100</xdr:rowOff>
    </xdr:to>
    <xdr:sp macro="" textlink="">
      <xdr:nvSpPr>
        <xdr:cNvPr id="2" name="Rectángulo 1">
          <a:extLst>
            <a:ext uri="{FF2B5EF4-FFF2-40B4-BE49-F238E27FC236}">
              <a16:creationId xmlns:a16="http://schemas.microsoft.com/office/drawing/2014/main" id="{0D4E7670-4F7A-4ABF-8C27-E2F503A2C6D7}"/>
            </a:ext>
          </a:extLst>
        </xdr:cNvPr>
        <xdr:cNvSpPr/>
      </xdr:nvSpPr>
      <xdr:spPr>
        <a:xfrm>
          <a:off x="850900" y="1524000"/>
          <a:ext cx="8108950" cy="220345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633345</xdr:colOff>
      <xdr:row>17</xdr:row>
      <xdr:rowOff>44450</xdr:rowOff>
    </xdr:from>
    <xdr:to>
      <xdr:col>12</xdr:col>
      <xdr:colOff>81172</xdr:colOff>
      <xdr:row>18</xdr:row>
      <xdr:rowOff>16566</xdr:rowOff>
    </xdr:to>
    <xdr:sp macro="" textlink="">
      <xdr:nvSpPr>
        <xdr:cNvPr id="14" name="Rectángulo 13">
          <a:extLst>
            <a:ext uri="{FF2B5EF4-FFF2-40B4-BE49-F238E27FC236}">
              <a16:creationId xmlns:a16="http://schemas.microsoft.com/office/drawing/2014/main" id="{897218F5-123C-454C-A411-02446085A4A9}"/>
            </a:ext>
          </a:extLst>
        </xdr:cNvPr>
        <xdr:cNvSpPr/>
      </xdr:nvSpPr>
      <xdr:spPr>
        <a:xfrm>
          <a:off x="633345" y="3357493"/>
          <a:ext cx="9718262" cy="162616"/>
        </a:xfrm>
        <a:prstGeom prst="rect">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2800">
            <a:solidFill>
              <a:schemeClr val="tx1"/>
            </a:solidFill>
          </a:endParaRPr>
        </a:p>
      </xdr:txBody>
    </xdr:sp>
    <xdr:clientData/>
  </xdr:twoCellAnchor>
  <xdr:twoCellAnchor>
    <xdr:from>
      <xdr:col>4</xdr:col>
      <xdr:colOff>477218</xdr:colOff>
      <xdr:row>7</xdr:row>
      <xdr:rowOff>91108</xdr:rowOff>
    </xdr:from>
    <xdr:to>
      <xdr:col>7</xdr:col>
      <xdr:colOff>440912</xdr:colOff>
      <xdr:row>12</xdr:row>
      <xdr:rowOff>155989</xdr:rowOff>
    </xdr:to>
    <xdr:sp macro="" textlink="">
      <xdr:nvSpPr>
        <xdr:cNvPr id="18" name="Rectángulo: esquinas redondeadas 17">
          <a:hlinkClick xmlns:r="http://schemas.openxmlformats.org/officeDocument/2006/relationships" r:id="rId1"/>
          <a:extLst>
            <a:ext uri="{FF2B5EF4-FFF2-40B4-BE49-F238E27FC236}">
              <a16:creationId xmlns:a16="http://schemas.microsoft.com/office/drawing/2014/main" id="{AC9318F6-1F4C-4735-B43A-914D390AB317}"/>
            </a:ext>
          </a:extLst>
        </xdr:cNvPr>
        <xdr:cNvSpPr/>
      </xdr:nvSpPr>
      <xdr:spPr>
        <a:xfrm>
          <a:off x="4038740" y="1474304"/>
          <a:ext cx="3019976" cy="975968"/>
        </a:xfrm>
        <a:prstGeom prst="round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accent1">
                  <a:lumMod val="75000"/>
                </a:schemeClr>
              </a:solidFill>
            </a:rPr>
            <a:t>REDES</a:t>
          </a:r>
          <a:r>
            <a:rPr lang="es-CO" sz="1100" baseline="0">
              <a:solidFill>
                <a:schemeClr val="accent1">
                  <a:lumMod val="75000"/>
                </a:schemeClr>
              </a:solidFill>
            </a:rPr>
            <a:t> Y ARTICULACIÓN</a:t>
          </a:r>
          <a:endParaRPr lang="es-CO" sz="1100">
            <a:solidFill>
              <a:schemeClr val="accent1">
                <a:lumMod val="75000"/>
              </a:schemeClr>
            </a:solidFill>
          </a:endParaRPr>
        </a:p>
      </xdr:txBody>
    </xdr:sp>
    <xdr:clientData/>
  </xdr:twoCellAnchor>
  <xdr:twoCellAnchor>
    <xdr:from>
      <xdr:col>7</xdr:col>
      <xdr:colOff>646045</xdr:colOff>
      <xdr:row>7</xdr:row>
      <xdr:rowOff>95803</xdr:rowOff>
    </xdr:from>
    <xdr:to>
      <xdr:col>11</xdr:col>
      <xdr:colOff>428764</xdr:colOff>
      <xdr:row>12</xdr:row>
      <xdr:rowOff>163719</xdr:rowOff>
    </xdr:to>
    <xdr:sp macro="" textlink="">
      <xdr:nvSpPr>
        <xdr:cNvPr id="19" name="Rectángulo: esquinas redondeadas 18">
          <a:hlinkClick xmlns:r="http://schemas.openxmlformats.org/officeDocument/2006/relationships" r:id="rId2"/>
          <a:extLst>
            <a:ext uri="{FF2B5EF4-FFF2-40B4-BE49-F238E27FC236}">
              <a16:creationId xmlns:a16="http://schemas.microsoft.com/office/drawing/2014/main" id="{8B1109EB-D7DD-47DA-BB0E-38172B37938C}"/>
            </a:ext>
          </a:extLst>
        </xdr:cNvPr>
        <xdr:cNvSpPr/>
      </xdr:nvSpPr>
      <xdr:spPr>
        <a:xfrm>
          <a:off x="7263849" y="1478999"/>
          <a:ext cx="3021219" cy="979003"/>
        </a:xfrm>
        <a:prstGeom prst="round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accent1">
                  <a:lumMod val="75000"/>
                </a:schemeClr>
              </a:solidFill>
            </a:rPr>
            <a:t>MODELO</a:t>
          </a:r>
          <a:r>
            <a:rPr lang="es-CO" sz="1100" baseline="0">
              <a:solidFill>
                <a:schemeClr val="accent1">
                  <a:lumMod val="75000"/>
                </a:schemeClr>
              </a:solidFill>
            </a:rPr>
            <a:t> DE ESTADO ABIERTO</a:t>
          </a:r>
          <a:endParaRPr lang="es-CO" sz="1100">
            <a:solidFill>
              <a:schemeClr val="accent1">
                <a:lumMod val="75000"/>
              </a:schemeClr>
            </a:solidFill>
          </a:endParaRPr>
        </a:p>
      </xdr:txBody>
    </xdr:sp>
    <xdr:clientData/>
  </xdr:twoCellAnchor>
  <xdr:twoCellAnchor>
    <xdr:from>
      <xdr:col>10</xdr:col>
      <xdr:colOff>306873</xdr:colOff>
      <xdr:row>1</xdr:row>
      <xdr:rowOff>36995</xdr:rowOff>
    </xdr:from>
    <xdr:to>
      <xdr:col>11</xdr:col>
      <xdr:colOff>311012</xdr:colOff>
      <xdr:row>3</xdr:row>
      <xdr:rowOff>228672</xdr:rowOff>
    </xdr:to>
    <xdr:pic>
      <xdr:nvPicPr>
        <xdr:cNvPr id="24" name="Imagen 14">
          <a:extLst>
            <a:ext uri="{FF2B5EF4-FFF2-40B4-BE49-F238E27FC236}">
              <a16:creationId xmlns:a16="http://schemas.microsoft.com/office/drawing/2014/main" id="{CE56C06F-78BB-41A5-8A1E-8727185E79F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10069" y="103256"/>
          <a:ext cx="641900" cy="7051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211068</xdr:colOff>
      <xdr:row>1</xdr:row>
      <xdr:rowOff>33681</xdr:rowOff>
    </xdr:from>
    <xdr:ext cx="665231" cy="699743"/>
    <xdr:pic>
      <xdr:nvPicPr>
        <xdr:cNvPr id="25" name="Imagen 24">
          <a:extLst>
            <a:ext uri="{FF2B5EF4-FFF2-40B4-BE49-F238E27FC236}">
              <a16:creationId xmlns:a16="http://schemas.microsoft.com/office/drawing/2014/main" id="{02CC9513-85DF-4B37-AC57-EFCDA501AE4D}"/>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30168" y="100356"/>
          <a:ext cx="665231" cy="699743"/>
        </a:xfrm>
        <a:prstGeom prst="rect">
          <a:avLst/>
        </a:prstGeom>
      </xdr:spPr>
    </xdr:pic>
    <xdr:clientData/>
  </xdr:oneCellAnchor>
  <xdr:twoCellAnchor>
    <xdr:from>
      <xdr:col>1</xdr:col>
      <xdr:colOff>86968</xdr:colOff>
      <xdr:row>12</xdr:row>
      <xdr:rowOff>455958</xdr:rowOff>
    </xdr:from>
    <xdr:to>
      <xdr:col>11</xdr:col>
      <xdr:colOff>544168</xdr:colOff>
      <xdr:row>12</xdr:row>
      <xdr:rowOff>513108</xdr:rowOff>
    </xdr:to>
    <xdr:sp macro="" textlink="">
      <xdr:nvSpPr>
        <xdr:cNvPr id="26" name="Rectángulo 25">
          <a:extLst>
            <a:ext uri="{FF2B5EF4-FFF2-40B4-BE49-F238E27FC236}">
              <a16:creationId xmlns:a16="http://schemas.microsoft.com/office/drawing/2014/main" id="{70A45C4B-72E3-4FB4-A38F-D3A3596F2777}"/>
            </a:ext>
          </a:extLst>
        </xdr:cNvPr>
        <xdr:cNvSpPr/>
      </xdr:nvSpPr>
      <xdr:spPr>
        <a:xfrm>
          <a:off x="592207" y="2750241"/>
          <a:ext cx="9808265" cy="571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469900</xdr:colOff>
      <xdr:row>13</xdr:row>
      <xdr:rowOff>139700</xdr:rowOff>
    </xdr:from>
    <xdr:to>
      <xdr:col>8</xdr:col>
      <xdr:colOff>662608</xdr:colOff>
      <xdr:row>17</xdr:row>
      <xdr:rowOff>12700</xdr:rowOff>
    </xdr:to>
    <xdr:sp macro="" textlink="">
      <xdr:nvSpPr>
        <xdr:cNvPr id="3" name="CuadroTexto 2">
          <a:extLst>
            <a:ext uri="{FF2B5EF4-FFF2-40B4-BE49-F238E27FC236}">
              <a16:creationId xmlns:a16="http://schemas.microsoft.com/office/drawing/2014/main" id="{7578D6F5-4AE4-4051-BE07-086027B9268C}"/>
            </a:ext>
          </a:extLst>
        </xdr:cNvPr>
        <xdr:cNvSpPr txBox="1"/>
      </xdr:nvSpPr>
      <xdr:spPr>
        <a:xfrm>
          <a:off x="3987248" y="2607917"/>
          <a:ext cx="4008230" cy="60187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3200"/>
            <a:t>PTEP</a:t>
          </a:r>
          <a:r>
            <a:rPr lang="es-CO" sz="3200" baseline="0"/>
            <a:t> </a:t>
          </a:r>
          <a:r>
            <a:rPr lang="es-CO" sz="3200" b="1" baseline="0">
              <a:solidFill>
                <a:sysClr val="windowText" lastClr="000000"/>
              </a:solidFill>
            </a:rPr>
            <a:t>2025</a:t>
          </a:r>
          <a:endParaRPr lang="es-CO" sz="3200" b="1">
            <a:solidFill>
              <a:sysClr val="windowText" lastClr="000000"/>
            </a:solidFill>
          </a:endParaRPr>
        </a:p>
      </xdr:txBody>
    </xdr:sp>
    <xdr:clientData/>
  </xdr:twoCellAnchor>
  <xdr:twoCellAnchor>
    <xdr:from>
      <xdr:col>1</xdr:col>
      <xdr:colOff>363055</xdr:colOff>
      <xdr:row>7</xdr:row>
      <xdr:rowOff>56046</xdr:rowOff>
    </xdr:from>
    <xdr:to>
      <xdr:col>4</xdr:col>
      <xdr:colOff>347869</xdr:colOff>
      <xdr:row>12</xdr:row>
      <xdr:rowOff>137629</xdr:rowOff>
    </xdr:to>
    <xdr:sp macro="" textlink="">
      <xdr:nvSpPr>
        <xdr:cNvPr id="10" name="Rectángulo: esquinas redondeadas 9">
          <a:hlinkClick xmlns:r="http://schemas.openxmlformats.org/officeDocument/2006/relationships" r:id="rId5"/>
          <a:extLst>
            <a:ext uri="{FF2B5EF4-FFF2-40B4-BE49-F238E27FC236}">
              <a16:creationId xmlns:a16="http://schemas.microsoft.com/office/drawing/2014/main" id="{3F334DAC-D7FB-A282-00DA-DF1E5B5F5B54}"/>
            </a:ext>
          </a:extLst>
        </xdr:cNvPr>
        <xdr:cNvSpPr/>
      </xdr:nvSpPr>
      <xdr:spPr>
        <a:xfrm>
          <a:off x="868294" y="1439242"/>
          <a:ext cx="3041097" cy="992670"/>
        </a:xfrm>
        <a:prstGeom prst="round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accent1">
                  <a:lumMod val="75000"/>
                </a:schemeClr>
              </a:solidFill>
            </a:rPr>
            <a:t>ADMINISTRACIÓN DEL RIESGO</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41562</xdr:colOff>
      <xdr:row>0</xdr:row>
      <xdr:rowOff>0</xdr:rowOff>
    </xdr:from>
    <xdr:to>
      <xdr:col>24</xdr:col>
      <xdr:colOff>685248</xdr:colOff>
      <xdr:row>3</xdr:row>
      <xdr:rowOff>113610</xdr:rowOff>
    </xdr:to>
    <xdr:pic>
      <xdr:nvPicPr>
        <xdr:cNvPr id="2" name="Imagen 1">
          <a:extLst>
            <a:ext uri="{FF2B5EF4-FFF2-40B4-BE49-F238E27FC236}">
              <a16:creationId xmlns:a16="http://schemas.microsoft.com/office/drawing/2014/main" id="{A989C5EA-1657-4493-9CD1-60A145EFFD38}"/>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27254487" y="236394"/>
          <a:ext cx="643686" cy="70485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f:/g/personal/julian_mendoza_metrodebogota_gov_co/Eh-nKzht4CBFjvfs5m-ZDiMBb8pZK1OCDgMPlJzuqSxtjg?e=ISlECd" TargetMode="External"/><Relationship Id="rId3" Type="http://schemas.openxmlformats.org/officeDocument/2006/relationships/hyperlink" Target="../../../../../../../../:f:/g/personal/julian_mendoza_metrodebogota_gov_co/Eq9J6kj652JNjnzcTRY0-WsBAKtiEvQQmJe4__Hh3maArQ?e=OKbg1p" TargetMode="External"/><Relationship Id="rId7" Type="http://schemas.openxmlformats.org/officeDocument/2006/relationships/hyperlink" Target="../../../../../../../../:f:/g/personal/julian_mendoza_metrodebogota_gov_co/EgSU-XOsnrVFnvWGR81542gBejW11sRmxwtEAweIbPidgg?e=L12soZ" TargetMode="External"/><Relationship Id="rId12" Type="http://schemas.openxmlformats.org/officeDocument/2006/relationships/drawing" Target="../drawings/drawing2.xml"/><Relationship Id="rId2" Type="http://schemas.openxmlformats.org/officeDocument/2006/relationships/hyperlink" Target="../../../../../../../../:f:/g/personal/julian_mendoza_metrodebogota_gov_co/EvSPSm-GXVJAsKya2OrhphsBHY1MCce1c13l7aegbGJAPA?e=CbM0K6" TargetMode="External"/><Relationship Id="rId1" Type="http://schemas.openxmlformats.org/officeDocument/2006/relationships/hyperlink" Target="../../../../../../../../:f:/g/personal/julian_mendoza_metrodebogota_gov_co/EnSsaHfPIr5Eq3WV1BifOzwBxdMevIN-byHfhX7u2VyDtg?e=JcMb52" TargetMode="External"/><Relationship Id="rId6" Type="http://schemas.openxmlformats.org/officeDocument/2006/relationships/hyperlink" Target="../../../../../../../../:f:/g/personal/julian_mendoza_metrodebogota_gov_co/EujcKeBs55xGguIoXlSIqDsBNBa20vYs-QHLeD8DhYVQEw?e=EX4fAH" TargetMode="External"/><Relationship Id="rId11" Type="http://schemas.openxmlformats.org/officeDocument/2006/relationships/hyperlink" Target="../../../../../../../../:f:/g/personal/julian_mendoza_metrodebogota_gov_co/EqnPAlt4OCVNjpUYthfnJqoBXJSIBZHyvylQVaLIvrjPlQ?e=llmEHb" TargetMode="External"/><Relationship Id="rId5" Type="http://schemas.openxmlformats.org/officeDocument/2006/relationships/hyperlink" Target="../../../../../../../../:f:/g/personal/julian_mendoza_metrodebogota_gov_co/EsEfegHxX6pDpIi3cmUJ_-4Bb32Kd3RP4ccWYbEJqcBNkA?e=red0gW" TargetMode="External"/><Relationship Id="rId10" Type="http://schemas.openxmlformats.org/officeDocument/2006/relationships/hyperlink" Target="../../../../../../../../:f:/g/personal/julian_mendoza_metrodebogota_gov_co/Euj6TGu_Lh1JpoRm2exHX8EBqkXuU5aPJUv94LDpT2f3ng?e=hBfZgc" TargetMode="External"/><Relationship Id="rId4" Type="http://schemas.openxmlformats.org/officeDocument/2006/relationships/hyperlink" Target="../../../../../../../../:f:/g/personal/julian_mendoza_metrodebogota_gov_co/EieEWw0QnudKthEabrE35MYBjaumFk5ACY-JM-zXH9pi9Q?e=IFzsJj" TargetMode="External"/><Relationship Id="rId9" Type="http://schemas.openxmlformats.org/officeDocument/2006/relationships/hyperlink" Target="../../../../../../../../:f:/g/personal/julian_mendoza_metrodebogota_gov_co/EqjeeVZgCl5PjlxgUpV-TcsBa0CBsksICZJ6eaQDu1-YHQ?e=ZSNWpv"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g/personal/julian_mendoza_metrodebogota_gov_co/EkqT_u5vhctChgdN1RT-UtAB6IzlVzhR-_-lcRbwIkSEnA?e=9uBLln"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f:/g/personal/julian_mendoza_metrodebogota_gov_co/EtZ3bmzA9sBKn9jw3eOP_EwBMlxQ1OVBA4YF7wIzTug52w?e=4XRUMQ" TargetMode="External"/><Relationship Id="rId13" Type="http://schemas.openxmlformats.org/officeDocument/2006/relationships/hyperlink" Target="../../../../../../../../:f:/g/personal/julian_mendoza_metrodebogota_gov_co/Et5dYx056TdBtw6fJnv2_u8BBUfFWZRXl8UHKYEDXXuLGw?e=WxlkZC" TargetMode="External"/><Relationship Id="rId18" Type="http://schemas.openxmlformats.org/officeDocument/2006/relationships/hyperlink" Target="../../../../../../../../:f:/g/personal/julian_mendoza_metrodebogota_gov_co/EitcBPUixP1BrYCOAFL-i-sBXubl9CePbFJUEBaoiaelgg?e=IHvuLu" TargetMode="External"/><Relationship Id="rId26" Type="http://schemas.openxmlformats.org/officeDocument/2006/relationships/hyperlink" Target="../../../../../../../../:f:/g/personal/julian_mendoza_metrodebogota_gov_co/Eh71NaRin-NHu5Tx3GO89doB2MEP43Asc4RcCNYxB2CXeQ?e=pIwsNg" TargetMode="External"/><Relationship Id="rId3" Type="http://schemas.openxmlformats.org/officeDocument/2006/relationships/hyperlink" Target="../../../../../../../../:f:/g/personal/julian_mendoza_metrodebogota_gov_co/En4QdkYDcahBtWEqXCUDSmABUcEERINlMfDRXeoufu54_g?e=jcV7Xh" TargetMode="External"/><Relationship Id="rId21" Type="http://schemas.openxmlformats.org/officeDocument/2006/relationships/hyperlink" Target="../../../../../../../../:f:/g/personal/julian_mendoza_metrodebogota_gov_co/EmY_8XtGYFtGjvNAnFfnlAYBkqqXY4_MVV1quslU3mrmNw?e=hPDjSy" TargetMode="External"/><Relationship Id="rId7" Type="http://schemas.openxmlformats.org/officeDocument/2006/relationships/hyperlink" Target="../../../../../../../../:f:/g/personal/julian_mendoza_metrodebogota_gov_co/EhFz2wtmQjNBpXkplRskeeABPy5BBFxzC3ahVpGQkANHcQ?e=LXln9r" TargetMode="External"/><Relationship Id="rId12" Type="http://schemas.openxmlformats.org/officeDocument/2006/relationships/hyperlink" Target="../../../../../../../../:f:/g/personal/julian_mendoza_metrodebogota_gov_co/EouKohNgSEtCk4GsSCSwS8YBNESQovj15NVUy9U4h7DteQ?e=8gYfLK" TargetMode="External"/><Relationship Id="rId17" Type="http://schemas.openxmlformats.org/officeDocument/2006/relationships/hyperlink" Target="../../../../../../../../:f:/g/personal/julian_mendoza_metrodebogota_gov_co/EojKClMticdJvvS_OieiREwBu6K8ur2sWsgQqk1BS7teiQ?e=lfkzKR" TargetMode="External"/><Relationship Id="rId25" Type="http://schemas.openxmlformats.org/officeDocument/2006/relationships/hyperlink" Target="../../../../../../../../:f:/g/personal/julian_mendoza_metrodebogota_gov_co/EgblEb3mjRFJjHMi62bkIBABl0nRLAYsCFjU0kYQrXZUVg?e=gxSSDj" TargetMode="External"/><Relationship Id="rId2" Type="http://schemas.openxmlformats.org/officeDocument/2006/relationships/hyperlink" Target="../../../../../../../../:f:/g/personal/julian_mendoza_metrodebogota_gov_co/EjvjQnS4jIFIvUIG-hRzhlMB5BbZ1BmDF-vNYq16Pm2ykQ?e=grCHur" TargetMode="External"/><Relationship Id="rId16" Type="http://schemas.openxmlformats.org/officeDocument/2006/relationships/hyperlink" Target="../../../../../../../../:f:/g/personal/julian_mendoza_metrodebogota_gov_co/Ev65Z7FM1OFGk9CiMiV0v5gBzKZ8wAMiKKN65GRWrNEe6A?e=o8gg0V" TargetMode="External"/><Relationship Id="rId20" Type="http://schemas.openxmlformats.org/officeDocument/2006/relationships/hyperlink" Target="../../../../../../../../:f:/g/personal/julian_mendoza_metrodebogota_gov_co/EnQtQ3mdzyhAo6yTZwFt2X8BhB16eH7gl9J5czug_xbKYg?e=ovdfxt" TargetMode="External"/><Relationship Id="rId29" Type="http://schemas.openxmlformats.org/officeDocument/2006/relationships/hyperlink" Target="../../../../../../../../:f:/g/personal/julian_mendoza_metrodebogota_gov_co/EjD1TCp7OA5Lmvow8J4gk9UBqeuYknD6J9mTD7mN4-Z-FA?e=FIhx6R" TargetMode="External"/><Relationship Id="rId1" Type="http://schemas.openxmlformats.org/officeDocument/2006/relationships/hyperlink" Target="../../../../../../../../:f:/g/personal/julian_mendoza_metrodebogota_gov_co/EkDj8GT9VkVDmOA5c4QiwsYBAo8Y9mvdgKinqKnfbduTfw?e=TTQgSH" TargetMode="External"/><Relationship Id="rId6" Type="http://schemas.openxmlformats.org/officeDocument/2006/relationships/hyperlink" Target="../../../../../../../../:f:/g/personal/julian_mendoza_metrodebogota_gov_co/ErF5aMEEPJRNoosIByNBvjkBwY-qmiaoaY2Iwbjc08zalQ?e=ORYzuL" TargetMode="External"/><Relationship Id="rId11" Type="http://schemas.openxmlformats.org/officeDocument/2006/relationships/hyperlink" Target="../../../../../../../../:f:/g/personal/julian_mendoza_metrodebogota_gov_co/Eo0OlKe_MbhNpleFxrc6TaABuiLpWcHwAQaskzYnI6w23w?e=HYvoeM" TargetMode="External"/><Relationship Id="rId24" Type="http://schemas.openxmlformats.org/officeDocument/2006/relationships/hyperlink" Target="../../../../../../../../:f:/g/personal/julian_mendoza_metrodebogota_gov_co/Ev1t3VOW5ZpJqK--_cL5ltoB8wvJLZRmVUVZIdFJQjW9CQ?e=RO7bhN" TargetMode="External"/><Relationship Id="rId32" Type="http://schemas.openxmlformats.org/officeDocument/2006/relationships/printerSettings" Target="../printerSettings/printerSettings3.bin"/><Relationship Id="rId5" Type="http://schemas.openxmlformats.org/officeDocument/2006/relationships/hyperlink" Target="../../../../../../../../:f:/g/personal/julian_mendoza_metrodebogota_gov_co/EvNOLH29OWxOuVz1kvNykswBFmZM7MUZmo2m_JV4xaRxQg?e=3tB0vb" TargetMode="External"/><Relationship Id="rId15" Type="http://schemas.openxmlformats.org/officeDocument/2006/relationships/hyperlink" Target="../../../../../../../../:f:/g/personal/julian_mendoza_metrodebogota_gov_co/EvAatuDhTo9BoklclZOLFVwBMen9t3GR7zgQ48Xs3PrVTw?e=yytAOK" TargetMode="External"/><Relationship Id="rId23" Type="http://schemas.openxmlformats.org/officeDocument/2006/relationships/hyperlink" Target="../../../../../../../../:f:/g/personal/julian_mendoza_metrodebogota_gov_co/EsoVFKU5n-1PrlqKM8kTwHwBxtVt3JtsZ6OJDM1JBnbypA?e=eSE60x" TargetMode="External"/><Relationship Id="rId28" Type="http://schemas.openxmlformats.org/officeDocument/2006/relationships/hyperlink" Target="../../../../../../../../:f:/g/personal/julian_mendoza_metrodebogota_gov_co/EmY1ePsnhh1MnkQa5khwhi8BzMy4PxDCTYMYUuogYb4ONQ?e=8NVngi" TargetMode="External"/><Relationship Id="rId10" Type="http://schemas.openxmlformats.org/officeDocument/2006/relationships/hyperlink" Target="../../../../../../../../:f:/g/personal/julian_mendoza_metrodebogota_gov_co/Ejc-mijyi_5JvsEQ9hHIwegBskeBnc3jxoWV3Q4VFxAcbA?e=4GrB8b" TargetMode="External"/><Relationship Id="rId19" Type="http://schemas.openxmlformats.org/officeDocument/2006/relationships/hyperlink" Target="../../../../../../../../:f:/g/personal/julian_mendoza_metrodebogota_gov_co/EhsTwzR55m5HueHmZJjWWVcB4X02bPg9BsvJq0EkpEUP3A?e=jGdpu5" TargetMode="External"/><Relationship Id="rId31" Type="http://schemas.openxmlformats.org/officeDocument/2006/relationships/hyperlink" Target="../../../../../../../../:f:/g/personal/julian_mendoza_metrodebogota_gov_co/ElUi3AFhTJBIoSs7juQb5tMBpQO66983U1U_roAURvaufw?e=biRuUV" TargetMode="External"/><Relationship Id="rId4" Type="http://schemas.openxmlformats.org/officeDocument/2006/relationships/hyperlink" Target="../../../../../../../../:f:/g/personal/julian_mendoza_metrodebogota_gov_co/EvO-w3dOE3NMrqkVgktB0ekBJkQazEPRq41LnVFlgNKUWw?e=8vfX0F" TargetMode="External"/><Relationship Id="rId9" Type="http://schemas.openxmlformats.org/officeDocument/2006/relationships/hyperlink" Target="../../../../../../../../:f:/g/personal/julian_mendoza_metrodebogota_gov_co/ElN7iAv1n_tMpPopF0uqyzsBQjlLTmwnswLO_aGdJzR9-A?e=B1scMh" TargetMode="External"/><Relationship Id="rId14" Type="http://schemas.openxmlformats.org/officeDocument/2006/relationships/hyperlink" Target="../../../../../../../../:f:/g/personal/julian_mendoza_metrodebogota_gov_co/Es1x0ByIFftMrV2oJz5q5nsBt8RwZwinHxXGbgCnCoNL0Q?e=PmdFTC" TargetMode="External"/><Relationship Id="rId22" Type="http://schemas.openxmlformats.org/officeDocument/2006/relationships/hyperlink" Target="../../../../../../../../:f:/g/personal/julian_mendoza_metrodebogota_gov_co/ElmSiDoRr11KjUfyTkYAWfkBbwlMQSDiIWRdB0_bnrd0qA?e=wT3WCQ" TargetMode="External"/><Relationship Id="rId27" Type="http://schemas.openxmlformats.org/officeDocument/2006/relationships/hyperlink" Target="../../../../../../../../:f:/g/personal/julian_mendoza_metrodebogota_gov_co/Et-INfflwFdJmdHZWTCVTAcB33TzPX__yWElacHwoQnkKQ?e=lxMXI4" TargetMode="External"/><Relationship Id="rId30" Type="http://schemas.openxmlformats.org/officeDocument/2006/relationships/hyperlink" Target="../../../../../../../../:f:/g/personal/julian_mendoza_metrodebogota_gov_co/EqJn8u8oUNVLoYEsaYTy4YoBTrtQ7rkKPYB6jN6VAJWgbQ?e=pUH2C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FCAB4-2CA8-49AC-89CB-B0E4FD6CF2A6}">
  <sheetPr codeName="Hoja1"/>
  <dimension ref="B1:L13"/>
  <sheetViews>
    <sheetView showGridLines="0" view="pageLayout" topLeftCell="A5" zoomScaleNormal="115" workbookViewId="0">
      <selection activeCell="N5" sqref="N5"/>
    </sheetView>
  </sheetViews>
  <sheetFormatPr baseColWidth="10" defaultColWidth="11.453125" defaultRowHeight="14.5" x14ac:dyDescent="0.35"/>
  <cols>
    <col min="1" max="1" width="7.1796875" customWidth="1"/>
    <col min="2" max="2" width="17.453125" customWidth="1"/>
    <col min="3" max="3" width="14.81640625" customWidth="1"/>
    <col min="5" max="5" width="14.81640625" customWidth="1"/>
    <col min="6" max="6" width="15.1796875" customWidth="1"/>
    <col min="7" max="7" width="13.7265625" customWidth="1"/>
    <col min="10" max="10" width="13.7265625" customWidth="1"/>
    <col min="11" max="11" width="9.54296875" customWidth="1"/>
    <col min="12" max="12" width="9.453125" customWidth="1"/>
  </cols>
  <sheetData>
    <row r="1" spans="2:12" ht="5.25" customHeight="1" x14ac:dyDescent="0.35"/>
    <row r="2" spans="2:12" ht="20.25" customHeight="1" x14ac:dyDescent="0.35">
      <c r="B2" s="107"/>
      <c r="C2" s="104" t="s">
        <v>0</v>
      </c>
      <c r="D2" s="105"/>
      <c r="E2" s="105"/>
      <c r="F2" s="105"/>
      <c r="G2" s="105"/>
      <c r="H2" s="105"/>
      <c r="I2" s="105"/>
      <c r="J2" s="106"/>
      <c r="K2" s="110"/>
      <c r="L2" s="110"/>
    </row>
    <row r="3" spans="2:12" ht="20.25" customHeight="1" x14ac:dyDescent="0.35">
      <c r="B3" s="108"/>
      <c r="C3" s="104" t="s">
        <v>1</v>
      </c>
      <c r="D3" s="105"/>
      <c r="E3" s="105"/>
      <c r="F3" s="105"/>
      <c r="G3" s="105"/>
      <c r="H3" s="105"/>
      <c r="I3" s="105"/>
      <c r="J3" s="106"/>
      <c r="K3" s="110"/>
      <c r="L3" s="110"/>
    </row>
    <row r="4" spans="2:12" ht="20.25" customHeight="1" x14ac:dyDescent="0.35">
      <c r="B4" s="109"/>
      <c r="C4" s="104" t="s">
        <v>2</v>
      </c>
      <c r="D4" s="105"/>
      <c r="E4" s="105"/>
      <c r="F4" s="106"/>
      <c r="G4" s="104" t="s">
        <v>3</v>
      </c>
      <c r="H4" s="105"/>
      <c r="I4" s="105"/>
      <c r="J4" s="106"/>
      <c r="K4" s="110"/>
      <c r="L4" s="110"/>
    </row>
    <row r="13" spans="2:12" ht="42.65" customHeight="1" x14ac:dyDescent="0.35"/>
  </sheetData>
  <mergeCells count="6">
    <mergeCell ref="C2:J2"/>
    <mergeCell ref="C3:J3"/>
    <mergeCell ref="B2:B4"/>
    <mergeCell ref="K2:L4"/>
    <mergeCell ref="C4:F4"/>
    <mergeCell ref="G4:J4"/>
  </mergeCells>
  <pageMargins left="0.7" right="0.7" top="0.75" bottom="0.75" header="0.3" footer="0.3"/>
  <pageSetup scale="75" orientation="landscape" r:id="rId1"/>
  <headerFooter>
    <oddHeader xml:space="preserve">&amp;C
</oddHeader>
    <oddFooter>&amp;LDO-FR-009_V.01&amp;CLa EMB está comprometida con el medio ambiente;no imprima este documento.Si este documento se encuentra impreso se considera “Copia no Controlada”. La versión vigente se encuentra publicada en aplicativo oficial de la Entidad.&amp;R&amp;P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39F0D-3CDA-49AE-B40E-226F679BFD2A}">
  <sheetPr codeName="Hoja2">
    <tabColor rgb="FF00B050"/>
  </sheetPr>
  <dimension ref="A1:O34"/>
  <sheetViews>
    <sheetView showGridLines="0" zoomScale="80" zoomScaleNormal="80" workbookViewId="0">
      <selection activeCell="J7" sqref="J5:J7"/>
    </sheetView>
  </sheetViews>
  <sheetFormatPr baseColWidth="10" defaultColWidth="11.453125" defaultRowHeight="14.5" x14ac:dyDescent="0.35"/>
  <cols>
    <col min="1" max="1" width="20.1796875" customWidth="1"/>
    <col min="2" max="2" width="33.453125" style="43" customWidth="1"/>
    <col min="3" max="3" width="14" customWidth="1"/>
    <col min="4" max="4" width="16.1796875" customWidth="1"/>
    <col min="6" max="6" width="23.453125" customWidth="1"/>
    <col min="7" max="7" width="18.54296875" customWidth="1"/>
    <col min="8" max="8" width="24.54296875" customWidth="1"/>
    <col min="9" max="9" width="24" customWidth="1"/>
    <col min="11" max="11" width="39.1796875" customWidth="1"/>
    <col min="12" max="12" width="26" style="4" customWidth="1"/>
  </cols>
  <sheetData>
    <row r="1" spans="1:15" ht="15" customHeight="1" thickBot="1" x14ac:dyDescent="0.4">
      <c r="A1" s="119" t="s">
        <v>4</v>
      </c>
      <c r="B1" s="120"/>
      <c r="C1" s="120"/>
      <c r="D1" s="120"/>
      <c r="E1" s="120"/>
      <c r="F1" s="120"/>
      <c r="G1" s="120"/>
      <c r="H1" s="120"/>
      <c r="I1" s="120"/>
      <c r="J1" s="120"/>
      <c r="K1" s="120"/>
    </row>
    <row r="2" spans="1:15" ht="15" thickBot="1" x14ac:dyDescent="0.4">
      <c r="A2" s="123" t="s">
        <v>5</v>
      </c>
      <c r="B2" s="123" t="s">
        <v>6</v>
      </c>
      <c r="C2" s="123" t="s">
        <v>7</v>
      </c>
      <c r="D2" s="121" t="s">
        <v>8</v>
      </c>
      <c r="E2" s="122"/>
      <c r="F2" s="123" t="s">
        <v>9</v>
      </c>
      <c r="G2" s="121" t="s">
        <v>10</v>
      </c>
      <c r="H2" s="115" t="s">
        <v>11</v>
      </c>
      <c r="I2" s="116"/>
      <c r="J2" s="116"/>
      <c r="K2" s="117" t="s">
        <v>12</v>
      </c>
      <c r="L2" s="113" t="s">
        <v>13</v>
      </c>
    </row>
    <row r="3" spans="1:15" ht="15" thickBot="1" x14ac:dyDescent="0.4">
      <c r="A3" s="124"/>
      <c r="B3" s="124"/>
      <c r="C3" s="124"/>
      <c r="D3" s="1" t="s">
        <v>14</v>
      </c>
      <c r="E3" s="2" t="s">
        <v>15</v>
      </c>
      <c r="F3" s="124"/>
      <c r="G3" s="125"/>
      <c r="H3" s="57" t="s">
        <v>16</v>
      </c>
      <c r="I3" s="51" t="s">
        <v>17</v>
      </c>
      <c r="J3" s="71" t="s">
        <v>18</v>
      </c>
      <c r="K3" s="118"/>
      <c r="L3" s="114"/>
    </row>
    <row r="4" spans="1:15" ht="72.5" x14ac:dyDescent="0.35">
      <c r="A4" s="126" t="s">
        <v>19</v>
      </c>
      <c r="B4" s="15" t="s">
        <v>20</v>
      </c>
      <c r="C4" s="16" t="s">
        <v>21</v>
      </c>
      <c r="D4" s="17">
        <v>45658</v>
      </c>
      <c r="E4" s="17">
        <v>46021</v>
      </c>
      <c r="F4" s="16" t="s">
        <v>22</v>
      </c>
      <c r="G4" s="16" t="s">
        <v>23</v>
      </c>
      <c r="H4" s="59">
        <v>1</v>
      </c>
      <c r="I4" s="52">
        <v>2</v>
      </c>
      <c r="J4" s="69">
        <f>IF(AND(H4&lt;&gt;"",I4&lt;&gt;""),H4/I4, "Sin datos")</f>
        <v>0.5</v>
      </c>
      <c r="K4" s="80" t="s">
        <v>24</v>
      </c>
      <c r="L4" s="84">
        <v>111</v>
      </c>
      <c r="M4" s="7"/>
      <c r="N4" s="3"/>
      <c r="O4" s="3"/>
    </row>
    <row r="5" spans="1:15" ht="100.5" customHeight="1" x14ac:dyDescent="0.35">
      <c r="A5" s="127"/>
      <c r="B5" s="12" t="s">
        <v>25</v>
      </c>
      <c r="C5" s="14" t="s">
        <v>26</v>
      </c>
      <c r="D5" s="17">
        <v>45658</v>
      </c>
      <c r="E5" s="17">
        <v>46021</v>
      </c>
      <c r="F5" s="14" t="s">
        <v>27</v>
      </c>
      <c r="G5" s="14" t="s">
        <v>28</v>
      </c>
      <c r="H5" s="59">
        <v>1</v>
      </c>
      <c r="I5" s="52">
        <v>1</v>
      </c>
      <c r="J5" s="69">
        <f t="shared" ref="J5:J14" si="0">IF(AND(H5&lt;&gt;"",I5&lt;&gt;""),H5/I5, "Sin datos")</f>
        <v>1</v>
      </c>
      <c r="K5" s="80" t="s">
        <v>29</v>
      </c>
      <c r="L5" s="84">
        <v>112</v>
      </c>
      <c r="M5" s="7"/>
      <c r="N5" s="3"/>
      <c r="O5" s="3"/>
    </row>
    <row r="6" spans="1:15" ht="92.15" customHeight="1" x14ac:dyDescent="0.35">
      <c r="A6" s="127"/>
      <c r="B6" s="12" t="s">
        <v>30</v>
      </c>
      <c r="C6" s="18" t="s">
        <v>31</v>
      </c>
      <c r="D6" s="17">
        <v>45658</v>
      </c>
      <c r="E6" s="17">
        <v>46021</v>
      </c>
      <c r="F6" s="14" t="s">
        <v>32</v>
      </c>
      <c r="G6" s="14" t="s">
        <v>33</v>
      </c>
      <c r="H6" s="59">
        <v>1</v>
      </c>
      <c r="I6" s="52">
        <v>1</v>
      </c>
      <c r="J6" s="69">
        <f t="shared" si="0"/>
        <v>1</v>
      </c>
      <c r="K6" s="80" t="s">
        <v>29</v>
      </c>
      <c r="L6" s="84">
        <v>113</v>
      </c>
      <c r="M6" s="7"/>
      <c r="N6" s="3"/>
      <c r="O6" s="3"/>
    </row>
    <row r="7" spans="1:15" ht="98.15" customHeight="1" x14ac:dyDescent="0.35">
      <c r="A7" s="128"/>
      <c r="B7" s="12" t="s">
        <v>34</v>
      </c>
      <c r="C7" s="14" t="s">
        <v>21</v>
      </c>
      <c r="D7" s="17">
        <v>45658</v>
      </c>
      <c r="E7" s="17">
        <v>46021</v>
      </c>
      <c r="F7" s="14" t="s">
        <v>35</v>
      </c>
      <c r="G7" s="14" t="s">
        <v>36</v>
      </c>
      <c r="H7" s="59">
        <v>3</v>
      </c>
      <c r="I7" s="52">
        <v>3</v>
      </c>
      <c r="J7" s="69">
        <f t="shared" si="0"/>
        <v>1</v>
      </c>
      <c r="K7" s="80" t="s">
        <v>37</v>
      </c>
      <c r="L7" s="84">
        <v>114</v>
      </c>
      <c r="M7" s="7"/>
      <c r="N7" s="3"/>
      <c r="O7" s="3"/>
    </row>
    <row r="8" spans="1:15" ht="89.15" customHeight="1" x14ac:dyDescent="0.35">
      <c r="A8" s="19" t="s">
        <v>38</v>
      </c>
      <c r="B8" s="42" t="s">
        <v>39</v>
      </c>
      <c r="C8" s="24" t="s">
        <v>40</v>
      </c>
      <c r="D8" s="25">
        <v>45658</v>
      </c>
      <c r="E8" s="25">
        <v>46022</v>
      </c>
      <c r="F8" s="19" t="s">
        <v>41</v>
      </c>
      <c r="G8" s="64" t="s">
        <v>42</v>
      </c>
      <c r="H8" s="59">
        <v>0.1</v>
      </c>
      <c r="I8" s="52">
        <v>1</v>
      </c>
      <c r="J8" s="69">
        <f t="shared" si="0"/>
        <v>0.1</v>
      </c>
      <c r="K8" s="80" t="s">
        <v>43</v>
      </c>
      <c r="L8" s="84">
        <v>121</v>
      </c>
    </row>
    <row r="9" spans="1:15" ht="80.150000000000006" customHeight="1" x14ac:dyDescent="0.35">
      <c r="A9" s="129" t="s">
        <v>44</v>
      </c>
      <c r="B9" s="12" t="s">
        <v>45</v>
      </c>
      <c r="C9" s="21" t="s">
        <v>46</v>
      </c>
      <c r="D9" s="22">
        <v>45658</v>
      </c>
      <c r="E9" s="22">
        <v>46022</v>
      </c>
      <c r="F9" s="23" t="s">
        <v>47</v>
      </c>
      <c r="G9" s="65" t="s">
        <v>48</v>
      </c>
      <c r="H9" s="59">
        <v>3</v>
      </c>
      <c r="I9" s="52">
        <v>8</v>
      </c>
      <c r="J9" s="69">
        <f t="shared" si="0"/>
        <v>0.375</v>
      </c>
      <c r="K9" s="80" t="s">
        <v>49</v>
      </c>
      <c r="L9" s="84">
        <v>131</v>
      </c>
      <c r="M9" s="7"/>
      <c r="N9" s="3"/>
      <c r="O9" s="8"/>
    </row>
    <row r="10" spans="1:15" ht="60.75" customHeight="1" x14ac:dyDescent="0.35">
      <c r="A10" s="129"/>
      <c r="B10" s="12" t="s">
        <v>50</v>
      </c>
      <c r="C10" s="21" t="s">
        <v>46</v>
      </c>
      <c r="D10" s="22">
        <v>45689</v>
      </c>
      <c r="E10" s="22">
        <v>46022</v>
      </c>
      <c r="F10" s="23" t="s">
        <v>51</v>
      </c>
      <c r="G10" s="65" t="s">
        <v>52</v>
      </c>
      <c r="H10" s="59">
        <v>1</v>
      </c>
      <c r="I10" s="52">
        <v>2</v>
      </c>
      <c r="J10" s="69">
        <f t="shared" si="0"/>
        <v>0.5</v>
      </c>
      <c r="K10" s="80" t="s">
        <v>53</v>
      </c>
      <c r="L10" s="84">
        <v>132</v>
      </c>
    </row>
    <row r="11" spans="1:15" ht="92.15" customHeight="1" x14ac:dyDescent="0.35">
      <c r="A11" s="129"/>
      <c r="B11" s="12" t="s">
        <v>54</v>
      </c>
      <c r="C11" s="21" t="s">
        <v>46</v>
      </c>
      <c r="D11" s="22">
        <v>45658</v>
      </c>
      <c r="E11" s="22">
        <v>46022</v>
      </c>
      <c r="F11" s="23" t="s">
        <v>55</v>
      </c>
      <c r="G11" s="65" t="s">
        <v>56</v>
      </c>
      <c r="H11" s="59">
        <v>0</v>
      </c>
      <c r="I11" s="52">
        <v>2</v>
      </c>
      <c r="J11" s="69">
        <f t="shared" si="0"/>
        <v>0</v>
      </c>
      <c r="K11" s="80" t="s">
        <v>57</v>
      </c>
      <c r="L11" s="84">
        <v>133</v>
      </c>
    </row>
    <row r="12" spans="1:15" ht="90.65" customHeight="1" x14ac:dyDescent="0.35">
      <c r="A12" s="129"/>
      <c r="B12" s="42" t="s">
        <v>58</v>
      </c>
      <c r="C12" s="24" t="s">
        <v>59</v>
      </c>
      <c r="D12" s="25">
        <v>45658</v>
      </c>
      <c r="E12" s="26">
        <v>46022</v>
      </c>
      <c r="F12" s="19" t="s">
        <v>60</v>
      </c>
      <c r="G12" s="64" t="s">
        <v>61</v>
      </c>
      <c r="H12" s="59">
        <v>0</v>
      </c>
      <c r="I12" s="52">
        <v>2</v>
      </c>
      <c r="J12" s="69">
        <f t="shared" si="0"/>
        <v>0</v>
      </c>
      <c r="K12" s="80" t="s">
        <v>62</v>
      </c>
      <c r="L12" s="84">
        <v>134</v>
      </c>
    </row>
    <row r="13" spans="1:15" ht="92.25" customHeight="1" x14ac:dyDescent="0.35">
      <c r="A13" s="129" t="s">
        <v>63</v>
      </c>
      <c r="B13" s="42" t="s">
        <v>64</v>
      </c>
      <c r="C13" s="20" t="s">
        <v>40</v>
      </c>
      <c r="D13" s="22">
        <v>45658</v>
      </c>
      <c r="E13" s="22">
        <v>46006</v>
      </c>
      <c r="F13" s="20" t="s">
        <v>65</v>
      </c>
      <c r="G13" s="65" t="s">
        <v>66</v>
      </c>
      <c r="H13" s="59">
        <v>2</v>
      </c>
      <c r="I13" s="52">
        <v>4</v>
      </c>
      <c r="J13" s="69">
        <f t="shared" si="0"/>
        <v>0.5</v>
      </c>
      <c r="K13" s="80" t="s">
        <v>67</v>
      </c>
      <c r="L13" s="84">
        <v>141</v>
      </c>
    </row>
    <row r="14" spans="1:15" ht="77.150000000000006" customHeight="1" x14ac:dyDescent="0.35">
      <c r="A14" s="129"/>
      <c r="B14" s="12" t="s">
        <v>68</v>
      </c>
      <c r="C14" s="20" t="s">
        <v>40</v>
      </c>
      <c r="D14" s="22">
        <v>45658</v>
      </c>
      <c r="E14" s="22">
        <v>46022</v>
      </c>
      <c r="F14" s="20" t="s">
        <v>69</v>
      </c>
      <c r="G14" s="65" t="s">
        <v>70</v>
      </c>
      <c r="H14" s="98">
        <v>0</v>
      </c>
      <c r="I14" s="99">
        <v>3</v>
      </c>
      <c r="J14" s="97" cm="1">
        <f t="array" aca="1" ref="J14" ca="1">IF(AND(H14&lt;+J4:J14&gt;"",I14&lt;&gt;""),H14/I14, "Sin datos")</f>
        <v>0</v>
      </c>
      <c r="K14" s="70" t="s">
        <v>71</v>
      </c>
      <c r="L14" s="84">
        <v>142</v>
      </c>
    </row>
    <row r="15" spans="1:15" ht="60.75" customHeight="1" x14ac:dyDescent="0.35">
      <c r="H15" s="111" t="s">
        <v>72</v>
      </c>
      <c r="I15" s="112"/>
      <c r="J15" s="101">
        <f ca="1">AVERAGE(J4:J14)</f>
        <v>0.45227272727272722</v>
      </c>
    </row>
    <row r="16" spans="1:15" ht="60.75" customHeight="1" x14ac:dyDescent="0.35">
      <c r="J16" s="74"/>
    </row>
    <row r="17" ht="15" customHeight="1" x14ac:dyDescent="0.35"/>
    <row r="18" ht="63.75" customHeight="1" x14ac:dyDescent="0.35"/>
    <row r="19" ht="63.75" customHeight="1" x14ac:dyDescent="0.35"/>
    <row r="20" ht="63.75" customHeight="1" x14ac:dyDescent="0.35"/>
    <row r="21" ht="63.75" customHeight="1" x14ac:dyDescent="0.35"/>
    <row r="22" ht="63.75" customHeight="1" x14ac:dyDescent="0.35"/>
    <row r="23" ht="15" customHeight="1" x14ac:dyDescent="0.35"/>
    <row r="24" ht="63" customHeight="1" x14ac:dyDescent="0.35"/>
    <row r="25" ht="63" customHeight="1" x14ac:dyDescent="0.35"/>
    <row r="26" ht="63" customHeight="1" x14ac:dyDescent="0.35"/>
    <row r="27" ht="63" customHeight="1" x14ac:dyDescent="0.35"/>
    <row r="28" ht="15" customHeight="1" x14ac:dyDescent="0.35"/>
    <row r="30" ht="26.25" customHeight="1" x14ac:dyDescent="0.35"/>
    <row r="34" ht="15.75" customHeight="1" x14ac:dyDescent="0.35"/>
  </sheetData>
  <autoFilter ref="A1:L14" xr:uid="{67C39F0D-3CDA-49AE-B40E-226F679BFD2A}">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autoFilter>
  <mergeCells count="14">
    <mergeCell ref="H15:I15"/>
    <mergeCell ref="L2:L3"/>
    <mergeCell ref="H2:J2"/>
    <mergeCell ref="K2:K3"/>
    <mergeCell ref="A1:K1"/>
    <mergeCell ref="D2:E2"/>
    <mergeCell ref="C2:C3"/>
    <mergeCell ref="F2:F3"/>
    <mergeCell ref="G2:G3"/>
    <mergeCell ref="A4:A7"/>
    <mergeCell ref="A9:A12"/>
    <mergeCell ref="A13:A14"/>
    <mergeCell ref="A2:A3"/>
    <mergeCell ref="B2:B3"/>
  </mergeCells>
  <hyperlinks>
    <hyperlink ref="L4" r:id="rId1" display="../../../../../../../../:f:/g/personal/julian_mendoza_metrodebogota_gov_co/EnSsaHfPIr5Eq3WV1BifOzwBxdMevIN-byHfhX7u2VyDtg?e=JcMb52" xr:uid="{7DAEC71F-AA06-4588-BFFE-0AD4535CD1C6}"/>
    <hyperlink ref="L5" r:id="rId2" display="../../../../../../../../:f:/g/personal/julian_mendoza_metrodebogota_gov_co/EvSPSm-GXVJAsKya2OrhphsBHY1MCce1c13l7aegbGJAPA?e=CbM0K6" xr:uid="{62FCB9A6-9901-4A72-A502-4DF14A50F007}"/>
    <hyperlink ref="L6" r:id="rId3" display="../../../../../../../../:f:/g/personal/julian_mendoza_metrodebogota_gov_co/Eq9J6kj652JNjnzcTRY0-WsBAKtiEvQQmJe4__Hh3maArQ?e=OKbg1p" xr:uid="{73397E20-4F67-4E03-9381-43FC7D3ED3A4}"/>
    <hyperlink ref="L7" r:id="rId4" display="../../../../../../../../:f:/g/personal/julian_mendoza_metrodebogota_gov_co/EieEWw0QnudKthEabrE35MYBjaumFk5ACY-JM-zXH9pi9Q?e=IFzsJj" xr:uid="{2F631AE6-482F-4B01-8F19-55548177329E}"/>
    <hyperlink ref="L9" r:id="rId5" display="../../../../../../../../:f:/g/personal/julian_mendoza_metrodebogota_gov_co/EsEfegHxX6pDpIi3cmUJ_-4Bb32Kd3RP4ccWYbEJqcBNkA?e=red0gW" xr:uid="{C2262E4A-EC66-4563-BB00-0AFF23D428F5}"/>
    <hyperlink ref="L8" r:id="rId6" display="../../../../../../../../:f:/g/personal/julian_mendoza_metrodebogota_gov_co/EujcKeBs55xGguIoXlSIqDsBNBa20vYs-QHLeD8DhYVQEw?e=EX4fAH" xr:uid="{65E1E1AF-0C18-404E-B033-F7057E965BFB}"/>
    <hyperlink ref="L10" r:id="rId7" display="../../../../../../../../:f:/g/personal/julian_mendoza_metrodebogota_gov_co/EgSU-XOsnrVFnvWGR81542gBejW11sRmxwtEAweIbPidgg?e=L12soZ" xr:uid="{C0683352-9A03-4EB3-8FCD-784A6B3AECD5}"/>
    <hyperlink ref="L11" r:id="rId8" display="../../../../../../../../:f:/g/personal/julian_mendoza_metrodebogota_gov_co/Eh-nKzht4CBFjvfs5m-ZDiMBb8pZK1OCDgMPlJzuqSxtjg?e=ISlECd" xr:uid="{8B3B9804-88DD-4B65-90CA-F6182A73ABEB}"/>
    <hyperlink ref="L12" r:id="rId9" display="../../../../../../../../:f:/g/personal/julian_mendoza_metrodebogota_gov_co/EqjeeVZgCl5PjlxgUpV-TcsBa0CBsksICZJ6eaQDu1-YHQ?e=ZSNWpv" xr:uid="{D7DD6E10-2285-4545-8F18-A71CF9B07B01}"/>
    <hyperlink ref="L13" r:id="rId10" display="../../../../../../../../:f:/g/personal/julian_mendoza_metrodebogota_gov_co/Euj6TGu_Lh1JpoRm2exHX8EBqkXuU5aPJUv94LDpT2f3ng?e=hBfZgc" xr:uid="{C8302B07-01EE-472B-92ED-AF4691BF0CA9}"/>
    <hyperlink ref="L14" r:id="rId11" display="../../../../../../../../:f:/g/personal/julian_mendoza_metrodebogota_gov_co/EqnPAlt4OCVNjpUYthfnJqoBXJSIBZHyvylQVaLIvrjPlQ?e=llmEHb" xr:uid="{7B2608FE-C6A0-4711-B9AF-29AE69821F54}"/>
  </hyperlinks>
  <pageMargins left="0.7" right="0.7" top="0.75" bottom="0.75" header="0.3" footer="0.3"/>
  <drawing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275C3-C3AB-4D77-9BFE-EAD6A989976C}">
  <sheetPr codeName="Hoja4">
    <tabColor rgb="FF00B0F0"/>
  </sheetPr>
  <dimension ref="A1:L14"/>
  <sheetViews>
    <sheetView topLeftCell="G5" zoomScale="120" zoomScaleNormal="120" workbookViewId="0">
      <selection activeCell="J7" sqref="J7"/>
    </sheetView>
  </sheetViews>
  <sheetFormatPr baseColWidth="10" defaultColWidth="11.453125" defaultRowHeight="14.5" x14ac:dyDescent="0.35"/>
  <cols>
    <col min="1" max="1" width="17.81640625" style="4" customWidth="1"/>
    <col min="2" max="2" width="46.453125" customWidth="1"/>
    <col min="3" max="3" width="15.453125" customWidth="1"/>
    <col min="4" max="5" width="11.453125" style="4"/>
    <col min="6" max="6" width="26.81640625" customWidth="1"/>
    <col min="7" max="7" width="26.7265625" customWidth="1"/>
    <col min="8" max="8" width="24.54296875" customWidth="1"/>
    <col min="9" max="9" width="24" customWidth="1"/>
    <col min="10" max="10" width="12.26953125" bestFit="1" customWidth="1"/>
    <col min="11" max="11" width="26.453125" customWidth="1"/>
    <col min="12" max="12" width="22.54296875" customWidth="1"/>
  </cols>
  <sheetData>
    <row r="1" spans="1:12" ht="15" customHeight="1" thickBot="1" x14ac:dyDescent="0.4">
      <c r="A1" s="135" t="s">
        <v>73</v>
      </c>
      <c r="B1" s="136"/>
      <c r="C1" s="136"/>
      <c r="D1" s="136"/>
      <c r="E1" s="136"/>
      <c r="F1" s="136"/>
      <c r="G1" s="136"/>
      <c r="H1" s="136"/>
      <c r="I1" s="136"/>
      <c r="J1" s="136"/>
      <c r="K1" s="136"/>
      <c r="L1" s="136"/>
    </row>
    <row r="2" spans="1:12" ht="15" thickBot="1" x14ac:dyDescent="0.4">
      <c r="A2" s="123" t="s">
        <v>5</v>
      </c>
      <c r="B2" s="123" t="s">
        <v>6</v>
      </c>
      <c r="C2" s="123" t="s">
        <v>7</v>
      </c>
      <c r="D2" s="121" t="s">
        <v>8</v>
      </c>
      <c r="E2" s="122"/>
      <c r="F2" s="123" t="s">
        <v>9</v>
      </c>
      <c r="G2" s="121" t="s">
        <v>10</v>
      </c>
      <c r="H2" s="115" t="s">
        <v>11</v>
      </c>
      <c r="I2" s="116"/>
      <c r="J2" s="130"/>
      <c r="K2" s="131" t="s">
        <v>12</v>
      </c>
      <c r="L2" s="133" t="s">
        <v>13</v>
      </c>
    </row>
    <row r="3" spans="1:12" ht="15" thickBot="1" x14ac:dyDescent="0.4">
      <c r="A3" s="124"/>
      <c r="B3" s="124"/>
      <c r="C3" s="124"/>
      <c r="D3" s="1" t="s">
        <v>14</v>
      </c>
      <c r="E3" s="2" t="s">
        <v>15</v>
      </c>
      <c r="F3" s="124"/>
      <c r="G3" s="137"/>
      <c r="H3" s="57" t="s">
        <v>16</v>
      </c>
      <c r="I3" s="51" t="s">
        <v>17</v>
      </c>
      <c r="J3" s="58" t="s">
        <v>18</v>
      </c>
      <c r="K3" s="132"/>
      <c r="L3" s="134"/>
    </row>
    <row r="4" spans="1:12" ht="59.5" customHeight="1" x14ac:dyDescent="0.35">
      <c r="A4" s="139" t="s">
        <v>74</v>
      </c>
      <c r="B4" s="14" t="s">
        <v>75</v>
      </c>
      <c r="C4" s="14" t="s">
        <v>40</v>
      </c>
      <c r="D4" s="13">
        <v>45839</v>
      </c>
      <c r="E4" s="13">
        <v>46006</v>
      </c>
      <c r="F4" s="14" t="s">
        <v>76</v>
      </c>
      <c r="G4" s="14" t="s">
        <v>77</v>
      </c>
      <c r="H4" s="66" t="s">
        <v>78</v>
      </c>
      <c r="I4" s="67" t="s">
        <v>78</v>
      </c>
      <c r="J4" s="68" t="e">
        <f>IF(AND(H4&lt;&gt;"",I4&lt;&gt;""),H4/I4, "Sin datos")</f>
        <v>#VALUE!</v>
      </c>
      <c r="K4" s="72" t="s">
        <v>78</v>
      </c>
      <c r="L4" s="73" t="s">
        <v>78</v>
      </c>
    </row>
    <row r="5" spans="1:12" ht="89.15" customHeight="1" x14ac:dyDescent="0.35">
      <c r="A5" s="140"/>
      <c r="B5" s="14" t="s">
        <v>79</v>
      </c>
      <c r="C5" s="14" t="s">
        <v>80</v>
      </c>
      <c r="D5" s="13">
        <v>45931</v>
      </c>
      <c r="E5" s="13">
        <v>46022</v>
      </c>
      <c r="F5" s="14" t="s">
        <v>81</v>
      </c>
      <c r="G5" s="14" t="s">
        <v>82</v>
      </c>
      <c r="H5" s="66" t="s">
        <v>78</v>
      </c>
      <c r="I5" s="67" t="s">
        <v>78</v>
      </c>
      <c r="J5" s="68" t="e">
        <f t="shared" ref="J5:J6" si="0">IF(AND(H5&lt;&gt;"",I5&lt;&gt;""),H5/I5, "Sin datos")</f>
        <v>#VALUE!</v>
      </c>
      <c r="K5" s="72" t="s">
        <v>78</v>
      </c>
      <c r="L5" s="73" t="s">
        <v>78</v>
      </c>
    </row>
    <row r="6" spans="1:12" ht="64" customHeight="1" x14ac:dyDescent="0.35">
      <c r="A6" s="138" t="s">
        <v>83</v>
      </c>
      <c r="B6" s="9" t="s">
        <v>84</v>
      </c>
      <c r="C6" s="9" t="s">
        <v>85</v>
      </c>
      <c r="D6" s="11">
        <v>45931</v>
      </c>
      <c r="E6" s="10">
        <v>46022</v>
      </c>
      <c r="F6" s="9" t="s">
        <v>86</v>
      </c>
      <c r="G6" s="9" t="s">
        <v>87</v>
      </c>
      <c r="H6" s="66" t="s">
        <v>78</v>
      </c>
      <c r="I6" s="67" t="s">
        <v>78</v>
      </c>
      <c r="J6" s="68" t="e">
        <f t="shared" si="0"/>
        <v>#VALUE!</v>
      </c>
      <c r="K6" s="72" t="s">
        <v>78</v>
      </c>
      <c r="L6" s="93" t="s">
        <v>78</v>
      </c>
    </row>
    <row r="7" spans="1:12" ht="60" customHeight="1" thickBot="1" x14ac:dyDescent="0.4">
      <c r="A7" s="138"/>
      <c r="B7" s="14" t="s">
        <v>88</v>
      </c>
      <c r="C7" s="14" t="s">
        <v>40</v>
      </c>
      <c r="D7" s="13">
        <v>45717</v>
      </c>
      <c r="E7" s="13">
        <v>45961</v>
      </c>
      <c r="F7" s="14" t="s">
        <v>89</v>
      </c>
      <c r="G7" s="14" t="s">
        <v>90</v>
      </c>
      <c r="H7" s="61">
        <v>1</v>
      </c>
      <c r="I7" s="62">
        <v>1</v>
      </c>
      <c r="J7" s="63">
        <f>IF(AND(H7&lt;&gt;"",I7&lt;&gt;""),H7/I7, "Sin datos")</f>
        <v>1</v>
      </c>
      <c r="K7" s="70" t="s">
        <v>91</v>
      </c>
      <c r="L7" s="92">
        <v>222</v>
      </c>
    </row>
    <row r="8" spans="1:12" ht="21.5" thickBot="1" x14ac:dyDescent="0.4">
      <c r="H8" s="111" t="s">
        <v>72</v>
      </c>
      <c r="I8" s="112"/>
      <c r="J8" s="101">
        <f>AVERAGE(J7)</f>
        <v>1</v>
      </c>
      <c r="K8" s="75"/>
    </row>
    <row r="9" spans="1:12" x14ac:dyDescent="0.35">
      <c r="H9" s="53"/>
      <c r="I9" s="53"/>
      <c r="J9" s="74"/>
      <c r="K9" s="75"/>
      <c r="L9" s="7"/>
    </row>
    <row r="10" spans="1:12" x14ac:dyDescent="0.35">
      <c r="H10" s="53"/>
      <c r="I10" s="53"/>
      <c r="J10" s="74"/>
      <c r="K10" s="75"/>
    </row>
    <row r="11" spans="1:12" x14ac:dyDescent="0.35">
      <c r="H11" s="53"/>
      <c r="I11" s="53"/>
      <c r="J11" s="74"/>
      <c r="K11" s="75"/>
    </row>
    <row r="12" spans="1:12" x14ac:dyDescent="0.35">
      <c r="H12" s="53"/>
      <c r="I12" s="53"/>
      <c r="J12" s="74"/>
      <c r="K12" s="75"/>
    </row>
    <row r="13" spans="1:12" x14ac:dyDescent="0.35">
      <c r="H13" s="53"/>
      <c r="I13" s="53"/>
      <c r="J13" s="74"/>
      <c r="K13" s="75"/>
    </row>
    <row r="14" spans="1:12" x14ac:dyDescent="0.35">
      <c r="H14" s="53"/>
      <c r="I14" s="53"/>
      <c r="J14" s="74"/>
      <c r="K14" s="75"/>
    </row>
  </sheetData>
  <mergeCells count="13">
    <mergeCell ref="H8:I8"/>
    <mergeCell ref="H2:J2"/>
    <mergeCell ref="K2:K3"/>
    <mergeCell ref="L2:L3"/>
    <mergeCell ref="A1:L1"/>
    <mergeCell ref="D2:E2"/>
    <mergeCell ref="F2:F3"/>
    <mergeCell ref="G2:G3"/>
    <mergeCell ref="A6:A7"/>
    <mergeCell ref="C2:C3"/>
    <mergeCell ref="A4:A5"/>
    <mergeCell ref="A2:A3"/>
    <mergeCell ref="B2:B3"/>
  </mergeCells>
  <phoneticPr fontId="4" type="noConversion"/>
  <hyperlinks>
    <hyperlink ref="L7" r:id="rId1" display="../../../../../../../../:f:/g/personal/julian_mendoza_metrodebogota_gov_co/EkqT_u5vhctChgdN1RT-UtAB6IzlVzhR-_-lcRbwIkSEnA?e=9uBLln" xr:uid="{D9F236D6-7406-4E2F-9D2B-42DBC981E5CF}"/>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10F60-B364-43EB-801A-3D5DE8E918C4}">
  <sheetPr codeName="Hoja7">
    <tabColor rgb="FF7030A0"/>
  </sheetPr>
  <dimension ref="A1:M60"/>
  <sheetViews>
    <sheetView tabSelected="1" topLeftCell="C56" zoomScale="70" zoomScaleNormal="70" workbookViewId="0">
      <selection activeCell="J60" sqref="J60"/>
    </sheetView>
  </sheetViews>
  <sheetFormatPr baseColWidth="10" defaultColWidth="11.453125" defaultRowHeight="26.5" customHeight="1" x14ac:dyDescent="0.45"/>
  <cols>
    <col min="1" max="1" width="22.54296875" style="43" customWidth="1"/>
    <col min="2" max="2" width="17.81640625" style="43" customWidth="1"/>
    <col min="3" max="3" width="65.81640625" style="38" bestFit="1" customWidth="1"/>
    <col min="4" max="4" width="22.1796875" style="43" bestFit="1" customWidth="1"/>
    <col min="5" max="6" width="13.1796875" style="38" customWidth="1"/>
    <col min="7" max="7" width="23.54296875" style="43" customWidth="1"/>
    <col min="8" max="8" width="33" style="48" customWidth="1"/>
    <col min="9" max="9" width="24.54296875" customWidth="1"/>
    <col min="10" max="10" width="24" customWidth="1"/>
    <col min="11" max="11" width="11.453125" bestFit="1" customWidth="1"/>
    <col min="12" max="12" width="52" customWidth="1"/>
    <col min="13" max="13" width="22.54296875" style="79" customWidth="1"/>
  </cols>
  <sheetData>
    <row r="1" spans="1:13" ht="26.5" customHeight="1" thickBot="1" x14ac:dyDescent="0.4">
      <c r="A1" s="141" t="s">
        <v>92</v>
      </c>
      <c r="B1" s="142"/>
      <c r="C1" s="142"/>
      <c r="D1" s="142"/>
      <c r="E1" s="142"/>
      <c r="F1" s="142"/>
      <c r="G1" s="142"/>
      <c r="H1" s="142"/>
      <c r="I1" s="142"/>
      <c r="J1" s="142"/>
      <c r="K1" s="142"/>
      <c r="L1" s="142"/>
      <c r="M1" s="142"/>
    </row>
    <row r="2" spans="1:13" ht="26.5" customHeight="1" thickBot="1" x14ac:dyDescent="0.4">
      <c r="A2" s="123" t="s">
        <v>5</v>
      </c>
      <c r="B2" s="148" t="s">
        <v>6</v>
      </c>
      <c r="C2" s="149"/>
      <c r="D2" s="123" t="s">
        <v>7</v>
      </c>
      <c r="E2" s="121" t="s">
        <v>8</v>
      </c>
      <c r="F2" s="122"/>
      <c r="G2" s="145" t="s">
        <v>9</v>
      </c>
      <c r="H2" s="143" t="s">
        <v>10</v>
      </c>
      <c r="I2" s="115" t="s">
        <v>11</v>
      </c>
      <c r="J2" s="116"/>
      <c r="K2" s="130"/>
      <c r="L2" s="161" t="s">
        <v>12</v>
      </c>
      <c r="M2" s="163" t="s">
        <v>13</v>
      </c>
    </row>
    <row r="3" spans="1:13" ht="26.5" customHeight="1" x14ac:dyDescent="0.35">
      <c r="A3" s="147"/>
      <c r="B3" s="150"/>
      <c r="C3" s="151"/>
      <c r="D3" s="147"/>
      <c r="E3" s="6" t="s">
        <v>14</v>
      </c>
      <c r="F3" s="5" t="s">
        <v>15</v>
      </c>
      <c r="G3" s="146"/>
      <c r="H3" s="144"/>
      <c r="I3" s="57" t="s">
        <v>16</v>
      </c>
      <c r="J3" s="51" t="s">
        <v>17</v>
      </c>
      <c r="K3" s="58" t="s">
        <v>18</v>
      </c>
      <c r="L3" s="162"/>
      <c r="M3" s="164"/>
    </row>
    <row r="4" spans="1:13" ht="101.5" x14ac:dyDescent="0.35">
      <c r="A4" s="152" t="s">
        <v>93</v>
      </c>
      <c r="B4" s="158"/>
      <c r="C4" s="12" t="s">
        <v>94</v>
      </c>
      <c r="D4" s="12" t="s">
        <v>40</v>
      </c>
      <c r="E4" s="44">
        <v>45658</v>
      </c>
      <c r="F4" s="44">
        <v>46022</v>
      </c>
      <c r="G4" s="12" t="s">
        <v>95</v>
      </c>
      <c r="H4" s="14" t="s">
        <v>96</v>
      </c>
      <c r="I4" s="59">
        <v>4</v>
      </c>
      <c r="J4" s="52">
        <v>4</v>
      </c>
      <c r="K4" s="60">
        <f>IF(AND(I4&lt;&gt;"",J4&lt;&gt;""),I4/J4, "Sin datos")</f>
        <v>1</v>
      </c>
      <c r="L4" s="80" t="s">
        <v>97</v>
      </c>
      <c r="M4" s="84">
        <v>311</v>
      </c>
    </row>
    <row r="5" spans="1:13" ht="81.650000000000006" customHeight="1" x14ac:dyDescent="0.35">
      <c r="A5" s="153"/>
      <c r="B5" s="159"/>
      <c r="C5" s="12" t="s">
        <v>98</v>
      </c>
      <c r="D5" s="12" t="s">
        <v>40</v>
      </c>
      <c r="E5" s="44">
        <v>45658</v>
      </c>
      <c r="F5" s="44">
        <v>46022</v>
      </c>
      <c r="G5" s="12" t="s">
        <v>99</v>
      </c>
      <c r="H5" s="14" t="s">
        <v>100</v>
      </c>
      <c r="I5" s="59">
        <v>1</v>
      </c>
      <c r="J5" s="52">
        <v>6</v>
      </c>
      <c r="K5" s="60">
        <f t="shared" ref="K5:K7" si="0">IF(AND(I5&lt;&gt;"",J5&lt;&gt;""),I5/J5, "Sin datos")</f>
        <v>0.16666666666666666</v>
      </c>
      <c r="L5" s="80" t="s">
        <v>101</v>
      </c>
      <c r="M5" s="84">
        <v>312</v>
      </c>
    </row>
    <row r="6" spans="1:13" ht="79.5" customHeight="1" x14ac:dyDescent="0.35">
      <c r="A6" s="153"/>
      <c r="B6" s="159"/>
      <c r="C6" s="12" t="s">
        <v>102</v>
      </c>
      <c r="D6" s="12" t="s">
        <v>40</v>
      </c>
      <c r="E6" s="44">
        <v>45658</v>
      </c>
      <c r="F6" s="44">
        <v>46022</v>
      </c>
      <c r="G6" s="12" t="s">
        <v>103</v>
      </c>
      <c r="H6" s="14" t="s">
        <v>104</v>
      </c>
      <c r="I6" s="59">
        <v>2</v>
      </c>
      <c r="J6" s="52">
        <v>6</v>
      </c>
      <c r="K6" s="60">
        <f t="shared" si="0"/>
        <v>0.33333333333333331</v>
      </c>
      <c r="L6" s="80" t="s">
        <v>105</v>
      </c>
      <c r="M6" s="84">
        <v>313</v>
      </c>
    </row>
    <row r="7" spans="1:13" ht="97" customHeight="1" x14ac:dyDescent="0.35">
      <c r="A7" s="153"/>
      <c r="B7" s="159"/>
      <c r="C7" s="36" t="s">
        <v>106</v>
      </c>
      <c r="D7" s="36" t="s">
        <v>107</v>
      </c>
      <c r="E7" s="44">
        <v>45658</v>
      </c>
      <c r="F7" s="44">
        <v>46022</v>
      </c>
      <c r="G7" s="12" t="s">
        <v>108</v>
      </c>
      <c r="H7" s="14" t="s">
        <v>109</v>
      </c>
      <c r="I7" s="59">
        <v>892</v>
      </c>
      <c r="J7" s="52">
        <v>1052</v>
      </c>
      <c r="K7" s="60">
        <f t="shared" si="0"/>
        <v>0.84790874524714832</v>
      </c>
      <c r="L7" s="80" t="s">
        <v>110</v>
      </c>
      <c r="M7" s="84">
        <v>314</v>
      </c>
    </row>
    <row r="8" spans="1:13" ht="74.150000000000006" customHeight="1" x14ac:dyDescent="0.35">
      <c r="A8" s="153"/>
      <c r="B8" s="159"/>
      <c r="C8" s="36" t="s">
        <v>111</v>
      </c>
      <c r="D8" s="36" t="s">
        <v>107</v>
      </c>
      <c r="E8" s="44">
        <v>45658</v>
      </c>
      <c r="F8" s="44">
        <v>46022</v>
      </c>
      <c r="G8" s="12" t="s">
        <v>112</v>
      </c>
      <c r="H8" s="14" t="s">
        <v>113</v>
      </c>
      <c r="I8" s="59">
        <v>3</v>
      </c>
      <c r="J8" s="52">
        <v>11</v>
      </c>
      <c r="K8" s="60">
        <f t="shared" ref="K8:K52" si="1">IF(AND(I8&lt;&gt;"",J8&lt;&gt;""),I8/J8, "Sin datos")</f>
        <v>0.27272727272727271</v>
      </c>
      <c r="L8" s="80" t="s">
        <v>114</v>
      </c>
      <c r="M8" s="84">
        <v>315</v>
      </c>
    </row>
    <row r="9" spans="1:13" ht="65.150000000000006" customHeight="1" x14ac:dyDescent="0.35">
      <c r="A9" s="153"/>
      <c r="B9" s="159"/>
      <c r="C9" s="12" t="s">
        <v>115</v>
      </c>
      <c r="D9" s="42" t="s">
        <v>116</v>
      </c>
      <c r="E9" s="45">
        <v>45870</v>
      </c>
      <c r="F9" s="45">
        <v>46006</v>
      </c>
      <c r="G9" s="12" t="s">
        <v>117</v>
      </c>
      <c r="H9" s="14" t="s">
        <v>118</v>
      </c>
      <c r="I9" s="76" t="s">
        <v>78</v>
      </c>
      <c r="J9" s="77" t="s">
        <v>78</v>
      </c>
      <c r="K9" s="78" t="e">
        <f t="shared" si="1"/>
        <v>#VALUE!</v>
      </c>
      <c r="L9" s="81" t="s">
        <v>119</v>
      </c>
      <c r="M9" s="83"/>
    </row>
    <row r="10" spans="1:13" ht="60.65" customHeight="1" x14ac:dyDescent="0.35">
      <c r="A10" s="153"/>
      <c r="B10" s="159"/>
      <c r="C10" s="12" t="s">
        <v>120</v>
      </c>
      <c r="D10" s="42" t="s">
        <v>116</v>
      </c>
      <c r="E10" s="45">
        <v>45870</v>
      </c>
      <c r="F10" s="45">
        <v>46006</v>
      </c>
      <c r="G10" s="12" t="s">
        <v>121</v>
      </c>
      <c r="H10" s="14" t="s">
        <v>122</v>
      </c>
      <c r="I10" s="76" t="s">
        <v>78</v>
      </c>
      <c r="J10" s="77" t="s">
        <v>78</v>
      </c>
      <c r="K10" s="78" t="e">
        <f t="shared" si="1"/>
        <v>#VALUE!</v>
      </c>
      <c r="L10" s="81" t="s">
        <v>123</v>
      </c>
      <c r="M10" s="83"/>
    </row>
    <row r="11" spans="1:13" ht="62.15" customHeight="1" x14ac:dyDescent="0.35">
      <c r="A11" s="153"/>
      <c r="B11" s="159"/>
      <c r="C11" s="12" t="s">
        <v>124</v>
      </c>
      <c r="D11" s="42" t="s">
        <v>116</v>
      </c>
      <c r="E11" s="45">
        <v>45870</v>
      </c>
      <c r="F11" s="45">
        <v>46006</v>
      </c>
      <c r="G11" s="12" t="s">
        <v>125</v>
      </c>
      <c r="H11" s="14" t="s">
        <v>126</v>
      </c>
      <c r="I11" s="76" t="s">
        <v>78</v>
      </c>
      <c r="J11" s="77" t="s">
        <v>78</v>
      </c>
      <c r="K11" s="78" t="e">
        <f t="shared" si="1"/>
        <v>#VALUE!</v>
      </c>
      <c r="L11" s="81" t="s">
        <v>127</v>
      </c>
      <c r="M11" s="83"/>
    </row>
    <row r="12" spans="1:13" ht="143.15" customHeight="1" x14ac:dyDescent="0.35">
      <c r="A12" s="153"/>
      <c r="B12" s="159"/>
      <c r="C12" s="12" t="s">
        <v>128</v>
      </c>
      <c r="D12" s="12" t="s">
        <v>129</v>
      </c>
      <c r="E12" s="44">
        <v>45689</v>
      </c>
      <c r="F12" s="44">
        <v>46022</v>
      </c>
      <c r="G12" s="12" t="s">
        <v>130</v>
      </c>
      <c r="H12" s="14" t="s">
        <v>131</v>
      </c>
      <c r="I12" s="59">
        <v>1</v>
      </c>
      <c r="J12" s="52">
        <v>4</v>
      </c>
      <c r="K12" s="60">
        <f t="shared" si="1"/>
        <v>0.25</v>
      </c>
      <c r="L12" s="82" t="s">
        <v>132</v>
      </c>
      <c r="M12" s="84">
        <v>319</v>
      </c>
    </row>
    <row r="13" spans="1:13" ht="148" x14ac:dyDescent="0.35">
      <c r="A13" s="153"/>
      <c r="B13" s="159"/>
      <c r="C13" s="12" t="s">
        <v>133</v>
      </c>
      <c r="D13" s="12" t="s">
        <v>134</v>
      </c>
      <c r="E13" s="44">
        <v>45658</v>
      </c>
      <c r="F13" s="44">
        <v>46022</v>
      </c>
      <c r="G13" s="12" t="s">
        <v>135</v>
      </c>
      <c r="H13" s="14" t="s">
        <v>136</v>
      </c>
      <c r="I13" s="94">
        <v>2</v>
      </c>
      <c r="J13" s="95">
        <v>4</v>
      </c>
      <c r="K13" s="96">
        <f t="shared" si="1"/>
        <v>0.5</v>
      </c>
      <c r="L13" s="82" t="s">
        <v>137</v>
      </c>
      <c r="M13" s="84">
        <v>3110</v>
      </c>
    </row>
    <row r="14" spans="1:13" ht="77.5" customHeight="1" x14ac:dyDescent="0.35">
      <c r="A14" s="154"/>
      <c r="B14" s="160"/>
      <c r="C14" s="12" t="s">
        <v>138</v>
      </c>
      <c r="D14" s="12" t="s">
        <v>139</v>
      </c>
      <c r="E14" s="44">
        <v>45717</v>
      </c>
      <c r="F14" s="44">
        <v>45961</v>
      </c>
      <c r="G14" s="12" t="s">
        <v>140</v>
      </c>
      <c r="H14" s="14" t="s">
        <v>141</v>
      </c>
      <c r="I14" s="94">
        <v>1</v>
      </c>
      <c r="J14" s="88">
        <v>1</v>
      </c>
      <c r="K14" s="96">
        <f t="shared" si="1"/>
        <v>1</v>
      </c>
      <c r="L14" s="82" t="s">
        <v>142</v>
      </c>
      <c r="M14" s="84">
        <v>3111</v>
      </c>
    </row>
    <row r="15" spans="1:13" ht="145" x14ac:dyDescent="0.35">
      <c r="A15" s="138" t="s">
        <v>143</v>
      </c>
      <c r="B15" s="152" t="s">
        <v>144</v>
      </c>
      <c r="C15" s="36" t="s">
        <v>145</v>
      </c>
      <c r="D15" s="27" t="s">
        <v>40</v>
      </c>
      <c r="E15" s="28">
        <v>45667</v>
      </c>
      <c r="F15" s="28">
        <v>45716</v>
      </c>
      <c r="G15" s="29" t="s">
        <v>146</v>
      </c>
      <c r="H15" s="31" t="s">
        <v>147</v>
      </c>
      <c r="I15" s="59">
        <v>1</v>
      </c>
      <c r="J15" s="52">
        <v>1</v>
      </c>
      <c r="K15" s="60">
        <f t="shared" si="1"/>
        <v>1</v>
      </c>
      <c r="L15" s="80" t="s">
        <v>148</v>
      </c>
      <c r="M15" s="84">
        <v>321</v>
      </c>
    </row>
    <row r="16" spans="1:13" ht="58" x14ac:dyDescent="0.35">
      <c r="A16" s="138"/>
      <c r="B16" s="153"/>
      <c r="C16" s="36" t="s">
        <v>149</v>
      </c>
      <c r="D16" s="27" t="s">
        <v>150</v>
      </c>
      <c r="E16" s="28">
        <v>45667</v>
      </c>
      <c r="F16" s="28">
        <v>45716</v>
      </c>
      <c r="G16" s="29" t="s">
        <v>151</v>
      </c>
      <c r="H16" s="32" t="s">
        <v>152</v>
      </c>
      <c r="I16" s="59">
        <v>1</v>
      </c>
      <c r="J16" s="52">
        <v>1</v>
      </c>
      <c r="K16" s="60">
        <f t="shared" si="1"/>
        <v>1</v>
      </c>
      <c r="L16" s="80" t="s">
        <v>153</v>
      </c>
      <c r="M16" s="84">
        <v>322</v>
      </c>
    </row>
    <row r="17" spans="1:13" ht="44.25" customHeight="1" x14ac:dyDescent="0.35">
      <c r="A17" s="138"/>
      <c r="B17" s="153"/>
      <c r="C17" s="36" t="s">
        <v>154</v>
      </c>
      <c r="D17" s="27" t="s">
        <v>150</v>
      </c>
      <c r="E17" s="28">
        <v>45809</v>
      </c>
      <c r="F17" s="28">
        <v>45869</v>
      </c>
      <c r="G17" s="29" t="s">
        <v>155</v>
      </c>
      <c r="H17" s="32" t="s">
        <v>156</v>
      </c>
      <c r="I17" s="76" t="s">
        <v>78</v>
      </c>
      <c r="J17" s="77" t="s">
        <v>78</v>
      </c>
      <c r="K17" s="78" t="e">
        <f t="shared" si="1"/>
        <v>#VALUE!</v>
      </c>
      <c r="L17" s="81"/>
      <c r="M17" s="83"/>
    </row>
    <row r="18" spans="1:13" ht="61.5" customHeight="1" x14ac:dyDescent="0.35">
      <c r="A18" s="138"/>
      <c r="B18" s="153"/>
      <c r="C18" s="36" t="s">
        <v>157</v>
      </c>
      <c r="D18" s="27" t="s">
        <v>150</v>
      </c>
      <c r="E18" s="28">
        <v>45809</v>
      </c>
      <c r="F18" s="28">
        <v>45869</v>
      </c>
      <c r="G18" s="30" t="s">
        <v>158</v>
      </c>
      <c r="H18" s="32" t="s">
        <v>159</v>
      </c>
      <c r="I18" s="76" t="s">
        <v>78</v>
      </c>
      <c r="J18" s="77" t="s">
        <v>78</v>
      </c>
      <c r="K18" s="78" t="e">
        <f t="shared" si="1"/>
        <v>#VALUE!</v>
      </c>
      <c r="L18" s="81"/>
      <c r="M18" s="83"/>
    </row>
    <row r="19" spans="1:13" ht="72.5" x14ac:dyDescent="0.35">
      <c r="A19" s="138"/>
      <c r="B19" s="154"/>
      <c r="C19" s="36" t="s">
        <v>160</v>
      </c>
      <c r="D19" s="27" t="s">
        <v>150</v>
      </c>
      <c r="E19" s="28">
        <v>45689</v>
      </c>
      <c r="F19" s="28">
        <v>45747</v>
      </c>
      <c r="G19" s="30" t="s">
        <v>161</v>
      </c>
      <c r="H19" s="54" t="s">
        <v>162</v>
      </c>
      <c r="I19" s="59">
        <v>1</v>
      </c>
      <c r="J19" s="52">
        <v>1</v>
      </c>
      <c r="K19" s="60">
        <f t="shared" si="1"/>
        <v>1</v>
      </c>
      <c r="L19" s="80" t="s">
        <v>163</v>
      </c>
      <c r="M19" s="84">
        <v>325</v>
      </c>
    </row>
    <row r="20" spans="1:13" ht="43.5" x14ac:dyDescent="0.35">
      <c r="A20" s="138"/>
      <c r="B20" s="12" t="s">
        <v>164</v>
      </c>
      <c r="C20" s="36" t="s">
        <v>165</v>
      </c>
      <c r="D20" s="27" t="s">
        <v>150</v>
      </c>
      <c r="E20" s="28">
        <v>45689</v>
      </c>
      <c r="F20" s="28">
        <v>45777</v>
      </c>
      <c r="G20" s="29" t="s">
        <v>166</v>
      </c>
      <c r="H20" s="32" t="s">
        <v>167</v>
      </c>
      <c r="I20" s="59">
        <v>1</v>
      </c>
      <c r="J20" s="52">
        <v>1</v>
      </c>
      <c r="K20" s="60">
        <f t="shared" si="1"/>
        <v>1</v>
      </c>
      <c r="L20" s="80" t="s">
        <v>168</v>
      </c>
      <c r="M20" s="84">
        <v>326</v>
      </c>
    </row>
    <row r="21" spans="1:13" ht="101.5" x14ac:dyDescent="0.35">
      <c r="A21" s="138"/>
      <c r="B21" s="12" t="s">
        <v>169</v>
      </c>
      <c r="C21" s="36" t="s">
        <v>170</v>
      </c>
      <c r="D21" s="27" t="s">
        <v>150</v>
      </c>
      <c r="E21" s="28">
        <v>45748</v>
      </c>
      <c r="F21" s="28">
        <v>45838</v>
      </c>
      <c r="G21" s="29" t="s">
        <v>169</v>
      </c>
      <c r="H21" s="54" t="s">
        <v>171</v>
      </c>
      <c r="I21" s="59">
        <v>0.65</v>
      </c>
      <c r="J21" s="52">
        <v>1</v>
      </c>
      <c r="K21" s="60">
        <f t="shared" si="1"/>
        <v>0.65</v>
      </c>
      <c r="L21" s="80" t="s">
        <v>172</v>
      </c>
      <c r="M21" s="84">
        <v>327</v>
      </c>
    </row>
    <row r="22" spans="1:13" ht="188.5" x14ac:dyDescent="0.35">
      <c r="A22" s="138"/>
      <c r="B22" s="12" t="s">
        <v>173</v>
      </c>
      <c r="C22" s="39" t="s">
        <v>174</v>
      </c>
      <c r="D22" s="27" t="s">
        <v>150</v>
      </c>
      <c r="E22" s="28">
        <v>45748</v>
      </c>
      <c r="F22" s="28">
        <v>46022</v>
      </c>
      <c r="G22" s="29" t="s">
        <v>175</v>
      </c>
      <c r="H22" s="32" t="s">
        <v>176</v>
      </c>
      <c r="I22" s="59">
        <v>5</v>
      </c>
      <c r="J22" s="52">
        <v>5</v>
      </c>
      <c r="K22" s="60">
        <f t="shared" si="1"/>
        <v>1</v>
      </c>
      <c r="L22" s="80" t="s">
        <v>177</v>
      </c>
      <c r="M22" s="84">
        <v>328</v>
      </c>
    </row>
    <row r="23" spans="1:13" ht="63.75" customHeight="1" x14ac:dyDescent="0.35">
      <c r="A23" s="138"/>
      <c r="B23" s="152" t="s">
        <v>178</v>
      </c>
      <c r="C23" s="36" t="s">
        <v>179</v>
      </c>
      <c r="D23" s="27" t="s">
        <v>150</v>
      </c>
      <c r="E23" s="28">
        <v>45748</v>
      </c>
      <c r="F23" s="28">
        <v>46022</v>
      </c>
      <c r="G23" s="29" t="s">
        <v>180</v>
      </c>
      <c r="H23" s="32" t="s">
        <v>181</v>
      </c>
      <c r="I23" s="59">
        <v>0</v>
      </c>
      <c r="J23" s="52">
        <v>1</v>
      </c>
      <c r="K23" s="60">
        <f t="shared" si="1"/>
        <v>0</v>
      </c>
      <c r="L23" s="80" t="s">
        <v>182</v>
      </c>
      <c r="M23" s="84">
        <v>329</v>
      </c>
    </row>
    <row r="24" spans="1:13" ht="63.75" customHeight="1" x14ac:dyDescent="0.35">
      <c r="A24" s="138"/>
      <c r="B24" s="154"/>
      <c r="C24" s="36" t="s">
        <v>183</v>
      </c>
      <c r="D24" s="27" t="s">
        <v>150</v>
      </c>
      <c r="E24" s="28">
        <v>45748</v>
      </c>
      <c r="F24" s="28">
        <v>46022</v>
      </c>
      <c r="G24" s="29" t="s">
        <v>184</v>
      </c>
      <c r="H24" s="55" t="s">
        <v>185</v>
      </c>
      <c r="I24" s="59">
        <v>1</v>
      </c>
      <c r="J24" s="52">
        <v>1</v>
      </c>
      <c r="K24" s="60">
        <f t="shared" si="1"/>
        <v>1</v>
      </c>
      <c r="L24" s="80" t="s">
        <v>186</v>
      </c>
      <c r="M24" s="84">
        <v>3210</v>
      </c>
    </row>
    <row r="25" spans="1:13" ht="72.5" x14ac:dyDescent="0.35">
      <c r="A25" s="138"/>
      <c r="B25" s="152" t="s">
        <v>187</v>
      </c>
      <c r="C25" s="36" t="s">
        <v>188</v>
      </c>
      <c r="D25" s="27" t="s">
        <v>150</v>
      </c>
      <c r="E25" s="28">
        <v>45717</v>
      </c>
      <c r="F25" s="28">
        <v>46022</v>
      </c>
      <c r="G25" s="29" t="s">
        <v>189</v>
      </c>
      <c r="H25" s="31" t="s">
        <v>190</v>
      </c>
      <c r="I25" s="59">
        <v>1</v>
      </c>
      <c r="J25" s="52">
        <v>2</v>
      </c>
      <c r="K25" s="60">
        <f t="shared" si="1"/>
        <v>0.5</v>
      </c>
      <c r="L25" s="80" t="s">
        <v>191</v>
      </c>
      <c r="M25" s="84">
        <v>3211</v>
      </c>
    </row>
    <row r="26" spans="1:13" ht="68.5" customHeight="1" x14ac:dyDescent="0.35">
      <c r="A26" s="138"/>
      <c r="B26" s="153"/>
      <c r="C26" s="36" t="s">
        <v>192</v>
      </c>
      <c r="D26" s="27" t="s">
        <v>150</v>
      </c>
      <c r="E26" s="28">
        <v>45778</v>
      </c>
      <c r="F26" s="28">
        <v>46022</v>
      </c>
      <c r="G26" s="29" t="s">
        <v>193</v>
      </c>
      <c r="H26" s="31" t="s">
        <v>194</v>
      </c>
      <c r="I26" s="76" t="s">
        <v>78</v>
      </c>
      <c r="J26" s="77" t="s">
        <v>78</v>
      </c>
      <c r="K26" s="78" t="e">
        <f t="shared" si="1"/>
        <v>#VALUE!</v>
      </c>
      <c r="L26" s="81"/>
      <c r="M26" s="83"/>
    </row>
    <row r="27" spans="1:13" ht="67" customHeight="1" x14ac:dyDescent="0.35">
      <c r="A27" s="138"/>
      <c r="B27" s="153"/>
      <c r="C27" s="36" t="s">
        <v>195</v>
      </c>
      <c r="D27" s="27" t="s">
        <v>150</v>
      </c>
      <c r="E27" s="28">
        <v>45901</v>
      </c>
      <c r="F27" s="28">
        <v>45991</v>
      </c>
      <c r="G27" s="29" t="s">
        <v>196</v>
      </c>
      <c r="H27" s="32" t="s">
        <v>197</v>
      </c>
      <c r="I27" s="76" t="s">
        <v>78</v>
      </c>
      <c r="J27" s="77" t="s">
        <v>78</v>
      </c>
      <c r="K27" s="78" t="e">
        <f t="shared" si="1"/>
        <v>#VALUE!</v>
      </c>
      <c r="L27" s="81"/>
      <c r="M27" s="83"/>
    </row>
    <row r="28" spans="1:13" ht="50.5" customHeight="1" x14ac:dyDescent="0.35">
      <c r="A28" s="138"/>
      <c r="B28" s="153"/>
      <c r="C28" s="36" t="s">
        <v>198</v>
      </c>
      <c r="D28" s="27" t="s">
        <v>150</v>
      </c>
      <c r="E28" s="28">
        <v>45901</v>
      </c>
      <c r="F28" s="28">
        <v>46022</v>
      </c>
      <c r="G28" s="29" t="s">
        <v>199</v>
      </c>
      <c r="H28" s="32" t="s">
        <v>200</v>
      </c>
      <c r="I28" s="76" t="s">
        <v>78</v>
      </c>
      <c r="J28" s="77" t="s">
        <v>78</v>
      </c>
      <c r="K28" s="78" t="e">
        <f t="shared" si="1"/>
        <v>#VALUE!</v>
      </c>
      <c r="L28" s="81"/>
      <c r="M28" s="83"/>
    </row>
    <row r="29" spans="1:13" ht="59.25" customHeight="1" x14ac:dyDescent="0.35">
      <c r="A29" s="138"/>
      <c r="B29" s="153"/>
      <c r="C29" s="40" t="s">
        <v>201</v>
      </c>
      <c r="D29" s="33" t="s">
        <v>150</v>
      </c>
      <c r="E29" s="34">
        <v>45931</v>
      </c>
      <c r="F29" s="34">
        <v>46022</v>
      </c>
      <c r="G29" s="35" t="s">
        <v>202</v>
      </c>
      <c r="H29" s="32" t="s">
        <v>203</v>
      </c>
      <c r="I29" s="76" t="s">
        <v>78</v>
      </c>
      <c r="J29" s="77" t="s">
        <v>78</v>
      </c>
      <c r="K29" s="78" t="e">
        <f t="shared" si="1"/>
        <v>#VALUE!</v>
      </c>
      <c r="L29" s="81"/>
      <c r="M29" s="83"/>
    </row>
    <row r="30" spans="1:13" ht="59.25" customHeight="1" x14ac:dyDescent="0.35">
      <c r="A30" s="138"/>
      <c r="B30" s="153"/>
      <c r="C30" s="41" t="s">
        <v>204</v>
      </c>
      <c r="D30" s="33" t="s">
        <v>150</v>
      </c>
      <c r="E30" s="34">
        <v>45962</v>
      </c>
      <c r="F30" s="34">
        <v>46020</v>
      </c>
      <c r="G30" s="35" t="s">
        <v>205</v>
      </c>
      <c r="H30" s="32" t="s">
        <v>206</v>
      </c>
      <c r="I30" s="76" t="s">
        <v>78</v>
      </c>
      <c r="J30" s="77" t="s">
        <v>78</v>
      </c>
      <c r="K30" s="78" t="e">
        <f t="shared" si="1"/>
        <v>#VALUE!</v>
      </c>
      <c r="L30" s="81"/>
      <c r="M30" s="83"/>
    </row>
    <row r="31" spans="1:13" ht="45.75" customHeight="1" x14ac:dyDescent="0.35">
      <c r="A31" s="138"/>
      <c r="B31" s="153"/>
      <c r="C31" s="36" t="s">
        <v>207</v>
      </c>
      <c r="D31" s="27" t="s">
        <v>150</v>
      </c>
      <c r="E31" s="28">
        <v>45931</v>
      </c>
      <c r="F31" s="28">
        <v>46022</v>
      </c>
      <c r="G31" s="29" t="s">
        <v>208</v>
      </c>
      <c r="H31" s="32" t="s">
        <v>209</v>
      </c>
      <c r="I31" s="76" t="s">
        <v>78</v>
      </c>
      <c r="J31" s="77" t="s">
        <v>78</v>
      </c>
      <c r="K31" s="78" t="e">
        <f t="shared" si="1"/>
        <v>#VALUE!</v>
      </c>
      <c r="L31" s="81"/>
      <c r="M31" s="83"/>
    </row>
    <row r="32" spans="1:13" ht="79.5" customHeight="1" x14ac:dyDescent="0.35">
      <c r="A32" s="138"/>
      <c r="B32" s="153"/>
      <c r="C32" s="12" t="s">
        <v>210</v>
      </c>
      <c r="D32" s="12" t="s">
        <v>211</v>
      </c>
      <c r="E32" s="45">
        <v>45658</v>
      </c>
      <c r="F32" s="45">
        <v>46022</v>
      </c>
      <c r="G32" s="12" t="s">
        <v>212</v>
      </c>
      <c r="H32" s="14" t="s">
        <v>213</v>
      </c>
      <c r="I32" s="59">
        <v>4</v>
      </c>
      <c r="J32" s="52">
        <v>6</v>
      </c>
      <c r="K32" s="60">
        <f t="shared" si="1"/>
        <v>0.66666666666666663</v>
      </c>
      <c r="L32" s="80" t="s">
        <v>214</v>
      </c>
      <c r="M32" s="84">
        <v>3218</v>
      </c>
    </row>
    <row r="33" spans="1:13" ht="54" customHeight="1" x14ac:dyDescent="0.35">
      <c r="A33" s="138"/>
      <c r="B33" s="153"/>
      <c r="C33" s="12" t="s">
        <v>215</v>
      </c>
      <c r="D33" s="12" t="s">
        <v>59</v>
      </c>
      <c r="E33" s="45">
        <v>45658</v>
      </c>
      <c r="F33" s="45">
        <v>46022</v>
      </c>
      <c r="G33" s="12" t="s">
        <v>216</v>
      </c>
      <c r="H33" s="14" t="s">
        <v>217</v>
      </c>
      <c r="I33" s="59">
        <v>0</v>
      </c>
      <c r="J33" s="52">
        <v>2</v>
      </c>
      <c r="K33" s="60">
        <f t="shared" si="1"/>
        <v>0</v>
      </c>
      <c r="L33" s="91" t="s">
        <v>57</v>
      </c>
      <c r="M33" s="84">
        <v>3219</v>
      </c>
    </row>
    <row r="34" spans="1:13" ht="45.75" customHeight="1" x14ac:dyDescent="0.35">
      <c r="A34" s="138"/>
      <c r="B34" s="154"/>
      <c r="C34" s="12" t="s">
        <v>218</v>
      </c>
      <c r="D34" s="12" t="s">
        <v>40</v>
      </c>
      <c r="E34" s="46">
        <v>45717</v>
      </c>
      <c r="F34" s="46">
        <v>46022</v>
      </c>
      <c r="G34" s="12" t="s">
        <v>219</v>
      </c>
      <c r="H34" s="14" t="s">
        <v>220</v>
      </c>
      <c r="I34" s="59">
        <v>1</v>
      </c>
      <c r="J34" s="52">
        <v>4</v>
      </c>
      <c r="K34" s="60">
        <f t="shared" si="1"/>
        <v>0.25</v>
      </c>
      <c r="L34" s="80" t="s">
        <v>221</v>
      </c>
      <c r="M34" s="84">
        <v>3220</v>
      </c>
    </row>
    <row r="35" spans="1:13" ht="71.5" customHeight="1" x14ac:dyDescent="0.35">
      <c r="A35" s="138" t="s">
        <v>222</v>
      </c>
      <c r="B35" s="155"/>
      <c r="C35" s="12" t="s">
        <v>223</v>
      </c>
      <c r="D35" s="12" t="s">
        <v>224</v>
      </c>
      <c r="E35" s="45">
        <v>45778</v>
      </c>
      <c r="F35" s="45">
        <v>46022</v>
      </c>
      <c r="G35" s="12" t="s">
        <v>225</v>
      </c>
      <c r="H35" s="14" t="s">
        <v>226</v>
      </c>
      <c r="I35" s="76" t="s">
        <v>78</v>
      </c>
      <c r="J35" s="77" t="s">
        <v>78</v>
      </c>
      <c r="K35" s="78" t="e">
        <f t="shared" si="1"/>
        <v>#VALUE!</v>
      </c>
      <c r="L35" s="72" t="s">
        <v>227</v>
      </c>
      <c r="M35" s="83"/>
    </row>
    <row r="36" spans="1:13" ht="107.25" customHeight="1" x14ac:dyDescent="0.35">
      <c r="A36" s="138"/>
      <c r="B36" s="156"/>
      <c r="C36" s="12" t="s">
        <v>228</v>
      </c>
      <c r="D36" s="12" t="s">
        <v>80</v>
      </c>
      <c r="E36" s="45">
        <v>45658</v>
      </c>
      <c r="F36" s="45">
        <v>45688</v>
      </c>
      <c r="G36" s="12" t="s">
        <v>229</v>
      </c>
      <c r="H36" s="14" t="s">
        <v>230</v>
      </c>
      <c r="I36" s="59">
        <v>1</v>
      </c>
      <c r="J36" s="52">
        <v>1</v>
      </c>
      <c r="K36" s="60">
        <f t="shared" si="1"/>
        <v>1</v>
      </c>
      <c r="L36" s="80" t="s">
        <v>231</v>
      </c>
      <c r="M36" s="84">
        <v>332</v>
      </c>
    </row>
    <row r="37" spans="1:13" ht="226.5" customHeight="1" x14ac:dyDescent="0.35">
      <c r="A37" s="138"/>
      <c r="B37" s="156"/>
      <c r="C37" s="12" t="s">
        <v>232</v>
      </c>
      <c r="D37" s="12" t="s">
        <v>224</v>
      </c>
      <c r="E37" s="45">
        <v>45931</v>
      </c>
      <c r="F37" s="45">
        <v>46022</v>
      </c>
      <c r="G37" s="12" t="s">
        <v>233</v>
      </c>
      <c r="H37" s="14" t="s">
        <v>234</v>
      </c>
      <c r="I37" s="76" t="s">
        <v>78</v>
      </c>
      <c r="J37" s="77" t="s">
        <v>78</v>
      </c>
      <c r="K37" s="78" t="e">
        <f t="shared" si="1"/>
        <v>#VALUE!</v>
      </c>
      <c r="L37" s="72"/>
      <c r="M37" s="83"/>
    </row>
    <row r="38" spans="1:13" ht="153.75" customHeight="1" x14ac:dyDescent="0.45">
      <c r="A38" s="138"/>
      <c r="B38" s="156"/>
      <c r="C38" s="12" t="s">
        <v>235</v>
      </c>
      <c r="D38" s="12" t="s">
        <v>236</v>
      </c>
      <c r="E38" s="44">
        <v>45717</v>
      </c>
      <c r="F38" s="44">
        <v>45838</v>
      </c>
      <c r="G38" s="42" t="s">
        <v>237</v>
      </c>
      <c r="H38" s="56" t="s">
        <v>238</v>
      </c>
      <c r="I38" s="86">
        <v>2</v>
      </c>
      <c r="J38" s="87">
        <v>2</v>
      </c>
      <c r="K38" s="69">
        <f t="shared" si="1"/>
        <v>1</v>
      </c>
      <c r="L38" s="89" t="s">
        <v>239</v>
      </c>
      <c r="M38" s="90">
        <v>334</v>
      </c>
    </row>
    <row r="39" spans="1:13" ht="183" customHeight="1" x14ac:dyDescent="0.45">
      <c r="A39" s="138"/>
      <c r="B39" s="156"/>
      <c r="C39" s="12" t="s">
        <v>240</v>
      </c>
      <c r="D39" s="42" t="s">
        <v>241</v>
      </c>
      <c r="E39" s="44">
        <v>45689</v>
      </c>
      <c r="F39" s="45">
        <v>46022</v>
      </c>
      <c r="G39" s="42" t="s">
        <v>242</v>
      </c>
      <c r="H39" s="56">
        <v>1</v>
      </c>
      <c r="I39" s="86">
        <v>36</v>
      </c>
      <c r="J39" s="88">
        <v>36</v>
      </c>
      <c r="K39" s="69">
        <f t="shared" si="1"/>
        <v>1</v>
      </c>
      <c r="L39" s="89" t="s">
        <v>243</v>
      </c>
      <c r="M39" s="90">
        <v>335</v>
      </c>
    </row>
    <row r="40" spans="1:13" ht="111.65" customHeight="1" x14ac:dyDescent="0.35">
      <c r="A40" s="138"/>
      <c r="B40" s="156"/>
      <c r="C40" s="12" t="s">
        <v>244</v>
      </c>
      <c r="D40" s="42" t="s">
        <v>80</v>
      </c>
      <c r="E40" s="45">
        <v>45962</v>
      </c>
      <c r="F40" s="45">
        <v>46022</v>
      </c>
      <c r="G40" s="42" t="s">
        <v>245</v>
      </c>
      <c r="H40" s="56" t="s">
        <v>246</v>
      </c>
      <c r="I40" s="76" t="s">
        <v>78</v>
      </c>
      <c r="J40" s="77" t="s">
        <v>78</v>
      </c>
      <c r="K40" s="78" t="e">
        <f t="shared" si="1"/>
        <v>#VALUE!</v>
      </c>
      <c r="L40" s="72" t="s">
        <v>78</v>
      </c>
      <c r="M40" s="83"/>
    </row>
    <row r="41" spans="1:13" ht="111.65" customHeight="1" x14ac:dyDescent="0.35">
      <c r="A41" s="138"/>
      <c r="B41" s="156"/>
      <c r="C41" s="12" t="s">
        <v>247</v>
      </c>
      <c r="D41" s="42" t="s">
        <v>80</v>
      </c>
      <c r="E41" s="45">
        <v>45962</v>
      </c>
      <c r="F41" s="45">
        <v>46022</v>
      </c>
      <c r="G41" s="42" t="s">
        <v>248</v>
      </c>
      <c r="H41" s="56" t="s">
        <v>249</v>
      </c>
      <c r="I41" s="76" t="s">
        <v>78</v>
      </c>
      <c r="J41" s="77" t="s">
        <v>78</v>
      </c>
      <c r="K41" s="78" t="e">
        <f t="shared" si="1"/>
        <v>#VALUE!</v>
      </c>
      <c r="L41" s="72" t="s">
        <v>78</v>
      </c>
      <c r="M41" s="83"/>
    </row>
    <row r="42" spans="1:13" ht="111.65" customHeight="1" x14ac:dyDescent="0.35">
      <c r="A42" s="138"/>
      <c r="B42" s="156"/>
      <c r="C42" s="12" t="s">
        <v>250</v>
      </c>
      <c r="D42" s="12" t="s">
        <v>80</v>
      </c>
      <c r="E42" s="44">
        <v>45931</v>
      </c>
      <c r="F42" s="44">
        <v>46022</v>
      </c>
      <c r="G42" s="12" t="s">
        <v>251</v>
      </c>
      <c r="H42" s="14" t="s">
        <v>252</v>
      </c>
      <c r="I42" s="76" t="s">
        <v>78</v>
      </c>
      <c r="J42" s="77" t="s">
        <v>78</v>
      </c>
      <c r="K42" s="78" t="e">
        <f t="shared" si="1"/>
        <v>#VALUE!</v>
      </c>
      <c r="L42" s="72" t="s">
        <v>78</v>
      </c>
      <c r="M42" s="83"/>
    </row>
    <row r="43" spans="1:13" ht="111.65" customHeight="1" x14ac:dyDescent="0.35">
      <c r="A43" s="138"/>
      <c r="B43" s="156"/>
      <c r="C43" s="12" t="s">
        <v>253</v>
      </c>
      <c r="D43" s="12" t="s">
        <v>80</v>
      </c>
      <c r="E43" s="45">
        <v>45901</v>
      </c>
      <c r="F43" s="45">
        <v>46022</v>
      </c>
      <c r="G43" s="12" t="s">
        <v>254</v>
      </c>
      <c r="H43" s="14" t="s">
        <v>255</v>
      </c>
      <c r="I43" s="76" t="s">
        <v>78</v>
      </c>
      <c r="J43" s="77" t="s">
        <v>78</v>
      </c>
      <c r="K43" s="78" t="e">
        <f t="shared" si="1"/>
        <v>#VALUE!</v>
      </c>
      <c r="L43" s="72" t="s">
        <v>78</v>
      </c>
      <c r="M43" s="83"/>
    </row>
    <row r="44" spans="1:13" ht="111.65" customHeight="1" x14ac:dyDescent="0.35">
      <c r="A44" s="138"/>
      <c r="B44" s="156"/>
      <c r="C44" s="102" t="s">
        <v>256</v>
      </c>
      <c r="D44" s="12" t="s">
        <v>107</v>
      </c>
      <c r="E44" s="44">
        <v>45839</v>
      </c>
      <c r="F44" s="44">
        <v>46022</v>
      </c>
      <c r="G44" s="12" t="s">
        <v>257</v>
      </c>
      <c r="H44" s="14" t="s">
        <v>258</v>
      </c>
      <c r="I44" s="76" t="s">
        <v>78</v>
      </c>
      <c r="J44" s="77" t="s">
        <v>78</v>
      </c>
      <c r="K44" s="78" t="e">
        <f t="shared" si="1"/>
        <v>#VALUE!</v>
      </c>
      <c r="L44" s="81" t="s">
        <v>259</v>
      </c>
      <c r="M44" s="83"/>
    </row>
    <row r="45" spans="1:13" ht="111.65" customHeight="1" x14ac:dyDescent="0.35">
      <c r="A45" s="138"/>
      <c r="B45" s="156"/>
      <c r="C45" s="102" t="s">
        <v>260</v>
      </c>
      <c r="D45" s="12" t="s">
        <v>107</v>
      </c>
      <c r="E45" s="47">
        <v>45658</v>
      </c>
      <c r="F45" s="44">
        <v>46022</v>
      </c>
      <c r="G45" s="12" t="s">
        <v>261</v>
      </c>
      <c r="H45" s="14" t="s">
        <v>262</v>
      </c>
      <c r="I45" s="59">
        <v>1</v>
      </c>
      <c r="J45" s="52">
        <v>1</v>
      </c>
      <c r="K45" s="60">
        <f t="shared" si="1"/>
        <v>1</v>
      </c>
      <c r="L45" s="80" t="s">
        <v>263</v>
      </c>
      <c r="M45" s="84">
        <v>3311</v>
      </c>
    </row>
    <row r="46" spans="1:13" ht="111.65" customHeight="1" x14ac:dyDescent="0.35">
      <c r="A46" s="138"/>
      <c r="B46" s="156"/>
      <c r="C46" s="102" t="s">
        <v>264</v>
      </c>
      <c r="D46" s="12" t="s">
        <v>107</v>
      </c>
      <c r="E46" s="47">
        <v>45658</v>
      </c>
      <c r="F46" s="44">
        <v>46022</v>
      </c>
      <c r="G46" s="12" t="s">
        <v>265</v>
      </c>
      <c r="H46" s="14" t="s">
        <v>266</v>
      </c>
      <c r="I46" s="59">
        <v>5</v>
      </c>
      <c r="J46" s="52">
        <v>5</v>
      </c>
      <c r="K46" s="60">
        <f t="shared" si="1"/>
        <v>1</v>
      </c>
      <c r="L46" s="80" t="s">
        <v>267</v>
      </c>
      <c r="M46" s="84">
        <v>3312</v>
      </c>
    </row>
    <row r="47" spans="1:13" ht="111.65" customHeight="1" x14ac:dyDescent="0.35">
      <c r="A47" s="138"/>
      <c r="B47" s="156"/>
      <c r="C47" s="102" t="s">
        <v>268</v>
      </c>
      <c r="D47" s="12" t="s">
        <v>107</v>
      </c>
      <c r="E47" s="44">
        <v>45689</v>
      </c>
      <c r="F47" s="44">
        <v>46022</v>
      </c>
      <c r="G47" s="12" t="s">
        <v>269</v>
      </c>
      <c r="H47" s="14" t="s">
        <v>270</v>
      </c>
      <c r="I47" s="59">
        <v>2</v>
      </c>
      <c r="J47" s="52">
        <v>6</v>
      </c>
      <c r="K47" s="60">
        <f t="shared" si="1"/>
        <v>0.33333333333333331</v>
      </c>
      <c r="L47" s="80" t="s">
        <v>271</v>
      </c>
      <c r="M47" s="84">
        <v>3313</v>
      </c>
    </row>
    <row r="48" spans="1:13" ht="111.65" customHeight="1" x14ac:dyDescent="0.35">
      <c r="A48" s="138"/>
      <c r="B48" s="156"/>
      <c r="C48" s="12" t="s">
        <v>272</v>
      </c>
      <c r="D48" s="12" t="s">
        <v>40</v>
      </c>
      <c r="E48" s="44">
        <v>45689</v>
      </c>
      <c r="F48" s="44">
        <v>46022</v>
      </c>
      <c r="G48" s="12" t="s">
        <v>273</v>
      </c>
      <c r="H48" s="14" t="s">
        <v>274</v>
      </c>
      <c r="I48" s="59">
        <v>0</v>
      </c>
      <c r="J48" s="52">
        <v>2</v>
      </c>
      <c r="K48" s="60">
        <f t="shared" si="1"/>
        <v>0</v>
      </c>
      <c r="L48" s="80" t="s">
        <v>275</v>
      </c>
      <c r="M48" s="84">
        <v>3314</v>
      </c>
    </row>
    <row r="49" spans="1:13" ht="111.65" customHeight="1" x14ac:dyDescent="0.35">
      <c r="A49" s="138"/>
      <c r="B49" s="156"/>
      <c r="C49" s="37" t="s">
        <v>276</v>
      </c>
      <c r="D49" s="36" t="s">
        <v>107</v>
      </c>
      <c r="E49" s="44">
        <v>45689</v>
      </c>
      <c r="F49" s="44">
        <v>46022</v>
      </c>
      <c r="G49" s="12" t="s">
        <v>277</v>
      </c>
      <c r="H49" s="14" t="s">
        <v>278</v>
      </c>
      <c r="I49" s="59">
        <v>1</v>
      </c>
      <c r="J49" s="52">
        <v>1</v>
      </c>
      <c r="K49" s="60">
        <f t="shared" si="1"/>
        <v>1</v>
      </c>
      <c r="L49" s="80" t="s">
        <v>279</v>
      </c>
      <c r="M49" s="84">
        <v>3315</v>
      </c>
    </row>
    <row r="50" spans="1:13" ht="111.65" customHeight="1" x14ac:dyDescent="0.35">
      <c r="A50" s="138"/>
      <c r="B50" s="156"/>
      <c r="C50" s="37" t="s">
        <v>280</v>
      </c>
      <c r="D50" s="36" t="s">
        <v>40</v>
      </c>
      <c r="E50" s="44">
        <v>45658</v>
      </c>
      <c r="F50" s="44">
        <v>46022</v>
      </c>
      <c r="G50" s="12" t="s">
        <v>281</v>
      </c>
      <c r="H50" s="14" t="s">
        <v>282</v>
      </c>
      <c r="I50" s="59">
        <v>1</v>
      </c>
      <c r="J50" s="52">
        <v>4</v>
      </c>
      <c r="K50" s="60">
        <f t="shared" si="1"/>
        <v>0.25</v>
      </c>
      <c r="L50" s="80" t="s">
        <v>283</v>
      </c>
      <c r="M50" s="84">
        <v>3316</v>
      </c>
    </row>
    <row r="51" spans="1:13" ht="42.5" customHeight="1" x14ac:dyDescent="0.35">
      <c r="A51" s="138"/>
      <c r="B51" s="156"/>
      <c r="C51" s="103" t="s">
        <v>284</v>
      </c>
      <c r="D51" s="49" t="s">
        <v>107</v>
      </c>
      <c r="E51" s="50">
        <v>45691</v>
      </c>
      <c r="F51" s="44">
        <v>46022</v>
      </c>
      <c r="G51" s="42" t="s">
        <v>285</v>
      </c>
      <c r="H51" s="14" t="s">
        <v>286</v>
      </c>
      <c r="I51" s="59">
        <v>0.33</v>
      </c>
      <c r="J51" s="52">
        <v>1</v>
      </c>
      <c r="K51" s="60">
        <f>IF(AND(I51&lt;&gt;"",J51&lt;&gt;""),I51/J51, "Sin datos")</f>
        <v>0.33</v>
      </c>
      <c r="L51" s="80" t="s">
        <v>287</v>
      </c>
      <c r="M51" s="84">
        <v>3317</v>
      </c>
    </row>
    <row r="52" spans="1:13" ht="42.5" customHeight="1" thickBot="1" x14ac:dyDescent="0.4">
      <c r="A52" s="138"/>
      <c r="B52" s="157"/>
      <c r="C52" s="103" t="s">
        <v>288</v>
      </c>
      <c r="D52" s="49" t="s">
        <v>107</v>
      </c>
      <c r="E52" s="50">
        <v>45691</v>
      </c>
      <c r="F52" s="44">
        <v>46022</v>
      </c>
      <c r="G52" s="42" t="s">
        <v>289</v>
      </c>
      <c r="H52" s="14" t="s">
        <v>290</v>
      </c>
      <c r="I52" s="61">
        <v>0</v>
      </c>
      <c r="J52" s="62">
        <v>3</v>
      </c>
      <c r="K52" s="63">
        <f t="shared" si="1"/>
        <v>0</v>
      </c>
      <c r="L52" s="70" t="s">
        <v>291</v>
      </c>
      <c r="M52" s="84">
        <v>3318</v>
      </c>
    </row>
    <row r="53" spans="1:13" ht="50" customHeight="1" thickBot="1" x14ac:dyDescent="0.4">
      <c r="I53" s="111" t="s">
        <v>72</v>
      </c>
      <c r="J53" s="112"/>
      <c r="K53" s="101">
        <f>AVERAGE(K45:K52,K38:K39,K36,K32:K34,K19:K25,K12:K16,K4:K8)</f>
        <v>0.62421406509594923</v>
      </c>
      <c r="M53" s="85"/>
    </row>
    <row r="54" spans="1:13" ht="26.5" customHeight="1" x14ac:dyDescent="0.45">
      <c r="K54" s="100"/>
    </row>
    <row r="59" spans="1:13" ht="26.5" customHeight="1" x14ac:dyDescent="0.45">
      <c r="I59">
        <v>64</v>
      </c>
      <c r="J59">
        <v>18</v>
      </c>
    </row>
    <row r="60" spans="1:13" ht="26.5" customHeight="1" x14ac:dyDescent="0.45">
      <c r="I60">
        <v>100</v>
      </c>
      <c r="J60">
        <f>(I60*J59)/I59</f>
        <v>28.125</v>
      </c>
    </row>
  </sheetData>
  <autoFilter ref="A2:M2" xr:uid="{EA610F60-B364-43EB-801A-3D5DE8E918C4}">
    <filterColumn colId="1" showButton="0"/>
    <filterColumn colId="4" showButton="0"/>
    <filterColumn colId="8" showButton="0"/>
    <filterColumn colId="9" showButton="0"/>
  </autoFilter>
  <mergeCells count="19">
    <mergeCell ref="I2:K2"/>
    <mergeCell ref="L2:L3"/>
    <mergeCell ref="M2:M3"/>
    <mergeCell ref="I53:J53"/>
    <mergeCell ref="A1:M1"/>
    <mergeCell ref="A35:A52"/>
    <mergeCell ref="H2:H3"/>
    <mergeCell ref="G2:G3"/>
    <mergeCell ref="D2:D3"/>
    <mergeCell ref="A2:A3"/>
    <mergeCell ref="E2:F2"/>
    <mergeCell ref="B2:C3"/>
    <mergeCell ref="A15:A34"/>
    <mergeCell ref="A4:A14"/>
    <mergeCell ref="B15:B19"/>
    <mergeCell ref="B23:B24"/>
    <mergeCell ref="B25:B34"/>
    <mergeCell ref="B35:B52"/>
    <mergeCell ref="B4:B14"/>
  </mergeCells>
  <hyperlinks>
    <hyperlink ref="M4" r:id="rId1" display="../../../../../../../../:f:/g/personal/julian_mendoza_metrodebogota_gov_co/EkDj8GT9VkVDmOA5c4QiwsYBAo8Y9mvdgKinqKnfbduTfw?e=TTQgSH" xr:uid="{872BCF11-AE75-49D4-8CD4-41A6462F9D21}"/>
    <hyperlink ref="M5" r:id="rId2" display="../../../../../../../../:f:/g/personal/julian_mendoza_metrodebogota_gov_co/EjvjQnS4jIFIvUIG-hRzhlMB5BbZ1BmDF-vNYq16Pm2ykQ?e=grCHur" xr:uid="{ABEFCA9C-03C8-4E16-8602-F91913DFEF79}"/>
    <hyperlink ref="M6" r:id="rId3" display="../../../../../../../../:f:/g/personal/julian_mendoza_metrodebogota_gov_co/En4QdkYDcahBtWEqXCUDSmABUcEERINlMfDRXeoufu54_g?e=jcV7Xh" xr:uid="{CC374220-10EB-4229-B456-18BABA155A56}"/>
    <hyperlink ref="M7" r:id="rId4" display="../../../../../../../../:f:/g/personal/julian_mendoza_metrodebogota_gov_co/EvO-w3dOE3NMrqkVgktB0ekBJkQazEPRq41LnVFlgNKUWw?e=8vfX0F" xr:uid="{FCED5764-74AF-4FA8-96DE-24111DFF4F62}"/>
    <hyperlink ref="M8" r:id="rId5" display="../../../../../../../../:f:/g/personal/julian_mendoza_metrodebogota_gov_co/EvNOLH29OWxOuVz1kvNykswBFmZM7MUZmo2m_JV4xaRxQg?e=3tB0vb" xr:uid="{E5D9FA37-7A7A-4523-A6EE-98FBF94CD65A}"/>
    <hyperlink ref="M12" r:id="rId6" display="../../../../../../../../:f:/g/personal/julian_mendoza_metrodebogota_gov_co/ErF5aMEEPJRNoosIByNBvjkBwY-qmiaoaY2Iwbjc08zalQ?e=ORYzuL" xr:uid="{BFB5AA8E-3624-485B-86FF-55C466226F84}"/>
    <hyperlink ref="M13" r:id="rId7" display="../../../../../../../../:f:/g/personal/julian_mendoza_metrodebogota_gov_co/EhFz2wtmQjNBpXkplRskeeABPy5BBFxzC3ahVpGQkANHcQ?e=LXln9r" xr:uid="{F82B0375-6276-45C6-BC19-BF265FE36A94}"/>
    <hyperlink ref="M14" r:id="rId8" display="../../../../../../../../:f:/g/personal/julian_mendoza_metrodebogota_gov_co/EtZ3bmzA9sBKn9jw3eOP_EwBMlxQ1OVBA4YF7wIzTug52w?e=4XRUMQ" xr:uid="{44134727-AFB7-4441-A405-AD5E007D7A48}"/>
    <hyperlink ref="M15" r:id="rId9" display="../../../../../../../../:f:/g/personal/julian_mendoza_metrodebogota_gov_co/ElN7iAv1n_tMpPopF0uqyzsBQjlLTmwnswLO_aGdJzR9-A?e=B1scMh" xr:uid="{5E7C79CA-1685-416E-B42F-A259FDB8208E}"/>
    <hyperlink ref="M16" r:id="rId10" display="../../../../../../../../:f:/g/personal/julian_mendoza_metrodebogota_gov_co/Ejc-mijyi_5JvsEQ9hHIwegBskeBnc3jxoWV3Q4VFxAcbA?e=4GrB8b" xr:uid="{1FCCBC17-7BDF-4661-B636-0EA853C7073D}"/>
    <hyperlink ref="M19" r:id="rId11" display="../../../../../../../../:f:/g/personal/julian_mendoza_metrodebogota_gov_co/Eo0OlKe_MbhNpleFxrc6TaABuiLpWcHwAQaskzYnI6w23w?e=HYvoeM" xr:uid="{350F2A02-3FE2-4B0B-8355-D8CB39AFF55D}"/>
    <hyperlink ref="M20" r:id="rId12" display="../../../../../../../../:f:/g/personal/julian_mendoza_metrodebogota_gov_co/EouKohNgSEtCk4GsSCSwS8YBNESQovj15NVUy9U4h7DteQ?e=8gYfLK" xr:uid="{B5D3823C-6CB8-4E53-AB60-EA90DDC088DF}"/>
    <hyperlink ref="M21" r:id="rId13" display="../../../../../../../../:f:/g/personal/julian_mendoza_metrodebogota_gov_co/Et5dYx056TdBtw6fJnv2_u8BBUfFWZRXl8UHKYEDXXuLGw?e=WxlkZC" xr:uid="{B074F89D-1A46-41C8-943D-C960927BFDB5}"/>
    <hyperlink ref="M22" r:id="rId14" display="../../../../../../../../:f:/g/personal/julian_mendoza_metrodebogota_gov_co/Es1x0ByIFftMrV2oJz5q5nsBt8RwZwinHxXGbgCnCoNL0Q?e=PmdFTC" xr:uid="{939D8E51-6B15-4273-8929-F045C3C15494}"/>
    <hyperlink ref="M23" r:id="rId15" display="../../../../../../../../:f:/g/personal/julian_mendoza_metrodebogota_gov_co/EvAatuDhTo9BoklclZOLFVwBMen9t3GR7zgQ48Xs3PrVTw?e=yytAOK" xr:uid="{9002D106-67EA-4CA8-BDB7-79C267174A97}"/>
    <hyperlink ref="M24" r:id="rId16" display="../../../../../../../../:f:/g/personal/julian_mendoza_metrodebogota_gov_co/Ev65Z7FM1OFGk9CiMiV0v5gBzKZ8wAMiKKN65GRWrNEe6A?e=o8gg0V" xr:uid="{E9168B81-7FD5-4A19-89E0-F28BB0C69737}"/>
    <hyperlink ref="M25" r:id="rId17" display="../../../../../../../../:f:/g/personal/julian_mendoza_metrodebogota_gov_co/EojKClMticdJvvS_OieiREwBu6K8ur2sWsgQqk1BS7teiQ?e=lfkzKR" xr:uid="{99CECCED-0AAD-4205-854F-9847B7BFCE03}"/>
    <hyperlink ref="M32" r:id="rId18" display="../../../../../../../../:f:/g/personal/julian_mendoza_metrodebogota_gov_co/EitcBPUixP1BrYCOAFL-i-sBXubl9CePbFJUEBaoiaelgg?e=IHvuLu" xr:uid="{973A702A-4CA0-4A0C-AC47-DF2AB651027F}"/>
    <hyperlink ref="M33" r:id="rId19" display="../../../../../../../../:f:/g/personal/julian_mendoza_metrodebogota_gov_co/EhsTwzR55m5HueHmZJjWWVcB4X02bPg9BsvJq0EkpEUP3A?e=jGdpu5" xr:uid="{9275B778-B568-49E9-8E8C-395F80569737}"/>
    <hyperlink ref="M34" r:id="rId20" display="../../../../../../../../:f:/g/personal/julian_mendoza_metrodebogota_gov_co/EnQtQ3mdzyhAo6yTZwFt2X8BhB16eH7gl9J5czug_xbKYg?e=ovdfxt" xr:uid="{FB3F5DF3-6529-4768-85E2-112ACB595632}"/>
    <hyperlink ref="M36" r:id="rId21" display="../../../../../../../../:f:/g/personal/julian_mendoza_metrodebogota_gov_co/EmY_8XtGYFtGjvNAnFfnlAYBkqqXY4_MVV1quslU3mrmNw?e=hPDjSy" xr:uid="{6A62DE4F-EBB1-4FA7-B9F5-BBC4E7798FDD}"/>
    <hyperlink ref="M45" r:id="rId22" display="../../../../../../../../:f:/g/personal/julian_mendoza_metrodebogota_gov_co/ElmSiDoRr11KjUfyTkYAWfkBbwlMQSDiIWRdB0_bnrd0qA?e=wT3WCQ" xr:uid="{50C6D944-EA07-4DF6-8114-842C7528A16D}"/>
    <hyperlink ref="M46" r:id="rId23" display="../../../../../../../../:f:/g/personal/julian_mendoza_metrodebogota_gov_co/EsoVFKU5n-1PrlqKM8kTwHwBxtVt3JtsZ6OJDM1JBnbypA?e=eSE60x" xr:uid="{9769BEBD-27E2-4BEE-8C62-ABC1D0560319}"/>
    <hyperlink ref="M47" r:id="rId24" display="../../../../../../../../:f:/g/personal/julian_mendoza_metrodebogota_gov_co/Ev1t3VOW5ZpJqK--_cL5ltoB8wvJLZRmVUVZIdFJQjW9CQ?e=RO7bhN" xr:uid="{6BA2C13D-9F88-4F12-8079-AB5AF8A5EB03}"/>
    <hyperlink ref="M48" r:id="rId25" display="../../../../../../../../:f:/g/personal/julian_mendoza_metrodebogota_gov_co/EgblEb3mjRFJjHMi62bkIBABl0nRLAYsCFjU0kYQrXZUVg?e=gxSSDj" xr:uid="{8A5C13A9-86BD-4345-B60C-7C7631A6597B}"/>
    <hyperlink ref="M49" r:id="rId26" display="../../../../../../../../:f:/g/personal/julian_mendoza_metrodebogota_gov_co/Eh71NaRin-NHu5Tx3GO89doB2MEP43Asc4RcCNYxB2CXeQ?e=pIwsNg" xr:uid="{D34E1A9C-C007-4C61-90CA-5EEE36769678}"/>
    <hyperlink ref="M50" r:id="rId27" display="../../../../../../../../:f:/g/personal/julian_mendoza_metrodebogota_gov_co/Et-INfflwFdJmdHZWTCVTAcB33TzPX__yWElacHwoQnkKQ?e=lxMXI4" xr:uid="{56819AD3-BFDC-4BC5-A376-901F8AA12E7F}"/>
    <hyperlink ref="M51" r:id="rId28" display="../../../../../../../../:f:/g/personal/julian_mendoza_metrodebogota_gov_co/EmY1ePsnhh1MnkQa5khwhi8BzMy4PxDCTYMYUuogYb4ONQ?e=8NVngi" xr:uid="{382C84FA-C7CD-4ABE-9EA1-22476C903E70}"/>
    <hyperlink ref="M52" r:id="rId29" display="../../../../../../../../:f:/g/personal/julian_mendoza_metrodebogota_gov_co/EjD1TCp7OA5Lmvow8J4gk9UBqeuYknD6J9mTD7mN4-Z-FA?e=FIhx6R" xr:uid="{DE4FFA4A-15F8-4F6C-9050-9B636EF5D2AB}"/>
    <hyperlink ref="M38" r:id="rId30" display="../../../../../../../../:f:/g/personal/julian_mendoza_metrodebogota_gov_co/EqJn8u8oUNVLoYEsaYTy4YoBTrtQ7rkKPYB6jN6VAJWgbQ?e=pUH2Cm" xr:uid="{AAC05117-0FFA-4774-BC88-476D46E00879}"/>
    <hyperlink ref="M39" r:id="rId31" display="../../../../../../../../:f:/g/personal/julian_mendoza_metrodebogota_gov_co/ElUi3AFhTJBIoSs7juQb5tMBpQO66983U1U_roAURvaufw?e=biRuUV" xr:uid="{3E2AD160-E189-4CB9-96E2-D4E1C5E4DC59}"/>
  </hyperlinks>
  <pageMargins left="0.7" right="0.7" top="0.75" bottom="0.75" header="0.3" footer="0.3"/>
  <pageSetup paperSize="9" orientation="portrait" r:id="rId3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15EF93D83CAFC84A96F60D14C1A635F8" ma:contentTypeVersion="13" ma:contentTypeDescription="Crear nuevo documento." ma:contentTypeScope="" ma:versionID="766015bf01dd4c2a727a3af8c2255f37">
  <xsd:schema xmlns:xsd="http://www.w3.org/2001/XMLSchema" xmlns:xs="http://www.w3.org/2001/XMLSchema" xmlns:p="http://schemas.microsoft.com/office/2006/metadata/properties" xmlns:ns2="975e6d86-0457-4d81-89a1-5c85f652f20b" xmlns:ns3="7f854fd8-63cb-42a3-977f-161619776c3e" targetNamespace="http://schemas.microsoft.com/office/2006/metadata/properties" ma:root="true" ma:fieldsID="1e40940e7fe67c021e8321cdd2838b3f" ns2:_="" ns3:_="">
    <xsd:import namespace="975e6d86-0457-4d81-89a1-5c85f652f20b"/>
    <xsd:import namespace="7f854fd8-63cb-42a3-977f-161619776c3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5e6d86-0457-4d81-89a1-5c85f652f2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854fd8-63cb-42a3-977f-161619776c3e"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EA7DA5-86B7-410D-B52B-90AF885FE9D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DCD11A1-DE07-4D93-A448-44CEB8121F52}">
  <ds:schemaRefs>
    <ds:schemaRef ds:uri="http://schemas.microsoft.com/sharepoint/v3/contenttype/forms"/>
  </ds:schemaRefs>
</ds:datastoreItem>
</file>

<file path=customXml/itemProps3.xml><?xml version="1.0" encoding="utf-8"?>
<ds:datastoreItem xmlns:ds="http://schemas.openxmlformats.org/officeDocument/2006/customXml" ds:itemID="{75BCF5DA-EDF8-4E08-85CC-E3BB875794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5e6d86-0457-4d81-89a1-5c85f652f20b"/>
    <ds:schemaRef ds:uri="7f854fd8-63cb-42a3-977f-161619776c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PTEP 2025</vt:lpstr>
      <vt:lpstr>Administración de Riesgo</vt:lpstr>
      <vt:lpstr>Redes y Articulación</vt:lpstr>
      <vt:lpstr>Modelo de Estado Abierto</vt:lpstr>
      <vt:lpstr>'PTEP 2025'!Área_de_impresión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Yolanda.Garzon</dc:creator>
  <cp:keywords/>
  <dc:description/>
  <cp:lastModifiedBy>JULIAN CAMILO MENDOZA CASTAÑEDA</cp:lastModifiedBy>
  <cp:revision/>
  <dcterms:created xsi:type="dcterms:W3CDTF">2018-09-11T19:32:17Z</dcterms:created>
  <dcterms:modified xsi:type="dcterms:W3CDTF">2025-05-12T22:09:08Z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0x01010015EF93D83CAFC84A96F60D14C1A635F8</vt:lpwstr>
  </property>
</Properties>
</file>