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rodebogotagovco-my.sharepoint.com/personal/tatiana_rodriguez_metrodebogota_gov_co/Documents/Tatiana Rodriguez/2025/matrices/pagina web/"/>
    </mc:Choice>
  </mc:AlternateContent>
  <xr:revisionPtr revIDLastSave="666" documentId="8_{87648792-74B9-4581-B946-3F77E1A6AFEB}" xr6:coauthVersionLast="47" xr6:coauthVersionMax="47" xr10:uidLastSave="{A7FAEE32-CD4C-4004-B942-84E4EB549A2B}"/>
  <bookViews>
    <workbookView xWindow="-108" yWindow="-108" windowWidth="23256" windowHeight="12456" xr2:uid="{B2BF7875-AB20-4C8F-A82E-C4B2B05C92CC}"/>
  </bookViews>
  <sheets>
    <sheet name="Hoja1" sheetId="2" r:id="rId1"/>
  </sheets>
  <definedNames>
    <definedName name="_xlnm._FilterDatabase" localSheetId="0" hidden="1">Hoja1!$A$1:$O$14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4" i="2"/>
  <c r="L8" i="2"/>
  <c r="L5" i="2"/>
  <c r="L6" i="2"/>
  <c r="L7" i="2"/>
  <c r="L9" i="2"/>
  <c r="L14" i="2"/>
  <c r="L10" i="2"/>
  <c r="L11" i="2"/>
  <c r="L12" i="2"/>
  <c r="L13" i="2"/>
  <c r="L2" i="2"/>
  <c r="J3" i="2"/>
  <c r="J4" i="2"/>
  <c r="J8" i="2"/>
  <c r="J5" i="2"/>
  <c r="J6" i="2"/>
  <c r="J7" i="2"/>
  <c r="J9" i="2"/>
  <c r="J14" i="2"/>
  <c r="J10" i="2"/>
  <c r="J11" i="2"/>
  <c r="J12" i="2"/>
  <c r="J13" i="2"/>
  <c r="J2" i="2"/>
</calcChain>
</file>

<file path=xl/sharedStrings.xml><?xml version="1.0" encoding="utf-8"?>
<sst xmlns="http://schemas.openxmlformats.org/spreadsheetml/2006/main" count="66" uniqueCount="65">
  <si>
    <t>#</t>
  </si>
  <si>
    <t>Número del Contrato</t>
  </si>
  <si>
    <t>Objeto</t>
  </si>
  <si>
    <t xml:space="preserve">Contratista </t>
  </si>
  <si>
    <t>Recursos totales desembolsados o pagados</t>
  </si>
  <si>
    <t>Recursos pendientes de ejecutar</t>
  </si>
  <si>
    <t>Cantidad de Modificaciones</t>
  </si>
  <si>
    <t xml:space="preserve">Adicion o reducción </t>
  </si>
  <si>
    <t>Link SECOP</t>
  </si>
  <si>
    <t>Contratar una persona jurídica para prestar los servicios de Revisoría Fiscal y suplente, en cumplimiento de la Ley, los Estatutos Sociales de la Empresa y la decisión tomada por la Asamblea General de Accionistas, con las especificaciones técnicas establecidas en el contrato.</t>
  </si>
  <si>
    <t>Ramirez Laguado S.A.S</t>
  </si>
  <si>
    <t>Porcentaje de ejecución financiera</t>
  </si>
  <si>
    <t>Fecha de firma del contrato</t>
  </si>
  <si>
    <t>Fecha acta de inicio del contrato</t>
  </si>
  <si>
    <t>Fecha terminación del contrato</t>
  </si>
  <si>
    <t>Valor Inicial  del contrato</t>
  </si>
  <si>
    <t>001 de 2026</t>
  </si>
  <si>
    <t>002 de 2026</t>
  </si>
  <si>
    <t>003 de 2026</t>
  </si>
  <si>
    <t>007 de 2026</t>
  </si>
  <si>
    <t>004 de 2026</t>
  </si>
  <si>
    <t>005 de 2026</t>
  </si>
  <si>
    <t>006 de 2026</t>
  </si>
  <si>
    <t>008 de 2026</t>
  </si>
  <si>
    <t>013 de 2026</t>
  </si>
  <si>
    <t>009 de 2026</t>
  </si>
  <si>
    <t>010 de 2026</t>
  </si>
  <si>
    <t>011 de 2026</t>
  </si>
  <si>
    <t>012 de 2026</t>
  </si>
  <si>
    <t>Prestación de servicios profesionales para asesorar a la gerencia jurídica en la proyección, revisión y evaluación de los proyectos ferroviarios, proyectos de desarrollo inmobiliario y captura de valor, así como de los demás negocios dirigidos a la obtención de ingresos no tarifarios para la empresa.</t>
  </si>
  <si>
    <t>Prestar los servicios de apoyo logístico para la ejecución de actividades previstas en el Plan de Bienestar e Incentivos y de Seguridad y Salud en el Trabajo de la Empresa Metro de Bogotá</t>
  </si>
  <si>
    <t>Prestación de servicios profesionales para asesorar jurídicamente a la Empresa Metro de Bogotá S.A., en materia de Servicios Adicionales, Operación Metro y desarrollo urbano y negocios no tarifarios, así como en lo correspondiente a la emisión de conceptos y la proyección, verificación y/o modificación de la normativa al respecto, para el proyecto de la primera línea del Metro de Bogotá.</t>
  </si>
  <si>
    <t>Prestación de servicios profesionales jurídicos para apoyar a la Empresa Metro de Bogotá S.A. (EMB) en la gestión y administración del espacio público y la infraestructura a su cargo, para los proyectos PLMB y L2MB incluyendo el apoyo y acompañamiento en la elaboración, revisión, armonización y/o ajuste de la normatividad que se requiera expedir por la EMB, en relación con la franja de resguardo y seguridad de la segunda línea del Metro de Bogotá (L2MB) y el espacio público a su cargo.</t>
  </si>
  <si>
    <t>Prestar servicios profesionales para apoyar a la Gerencia Jurídica en el acompañamiento y análisis de los procesos contractuales derivados de la Línea 2 del Metro de Bogotá (L2MB) brindando soporte jurídico en la elaboración, revisión y ajuste de documentos legales, contractuales y normativos requeridos para el desarrollo integral de dicho proyecto</t>
  </si>
  <si>
    <t>Prestación de servicios profesionales para realizar el seguimiento a la ejecución de actividades de obra en los frentes de trabajo de la Primera Línea del Metro de Bogotá</t>
  </si>
  <si>
    <t>Prestación de servicios profesionales de topografía para apoyar a la Empresa Metro de Bogotá en las actividades técnicas requeridas por la subgerencia de gestión predial, incluyendo levantamientos topográficos, verificación de linderos, elaboración y actualización de planos, obtención de información geométrica de predios y demás actividades técnicas necesarias para el soporte del proceso de adquisición predial del proyecto Primera línea del Metro de Bogotá</t>
  </si>
  <si>
    <t>Prestación de servicios de asesoría financiera, en calidad de operación conexa a las operaciones de manejo de deuda de la Primera Línea del Metro de Bogotá (PLMB), en los términos del artículo 2.2.1.1.3 del Decreto 1068 de 2015.</t>
  </si>
  <si>
    <t>Prestación de servicios para el apoyo a actividades asociadas a los procesos de cultura ciudadana</t>
  </si>
  <si>
    <t>Prestación de servicios profesionales para apoyar la gestión en la planificación, registro, edición y entrega de productos de videografía, orientados a documentar y comunicar las acciones, procesos y avances relacionados con la implementación del programa de cultura ciudadana de la red metro de Bogotá</t>
  </si>
  <si>
    <t>Prestación de servicios profesionales para brindar apoyo a la empresa Metro de Bogotá s.a., en la revisión documental del componente financiero y demás gestiones derivadas del proceso de evaluación de la etapa de factibilidad del proyecto de IP extensión de la Línea 1 del Metro de Bogotá-IP-EL1MB</t>
  </si>
  <si>
    <t>https://community.secop.gov.co/Public/Tendering/OpportunityDetail/Index?noticeUID=CO1.NTC.9532040</t>
  </si>
  <si>
    <t>https://community.secop.gov.co/Public/Tendering/OpportunityDetail/Index?noticeUID=CO1.NTC.9643181</t>
  </si>
  <si>
    <t>https://community.secop.gov.co/Public/Tendering/OpportunityDetail/Index?noticeUID=CO1.NTC.9663432</t>
  </si>
  <si>
    <t>https://community.secop.gov.co/Public/Tendering/OpportunityDetail/Index?noticeUID=CO1.NTC.9691179</t>
  </si>
  <si>
    <t>https://community.secop.gov.co/Public/Tendering/OpportunityDetail/Index?noticeUID=CO1.NTC.9689012</t>
  </si>
  <si>
    <t>https://community.secop.gov.co/Public/Tendering/OpportunityDetail/Index?noticeUID=CO1.NTC.9689141</t>
  </si>
  <si>
    <t>https://community.secop.gov.co/Public/Tendering/OpportunityDetail/Index?noticeUID=CO1.NTC.9722315</t>
  </si>
  <si>
    <t>https://community.secop.gov.co/Public/Tendering/OpportunityDetail/Index?noticeUID=CO1.NTC.9790976</t>
  </si>
  <si>
    <t>https://community.secop.gov.co/Public/Tendering/OpportunityDetail/Index?noticeUID=CO1.NTC.9921911</t>
  </si>
  <si>
    <t>https://community.secop.gov.co/Public/Tendering/OpportunityDetail/Index?noticeUID=CO1.NTC.9875501</t>
  </si>
  <si>
    <t>https://community.secop.gov.co/Public/Tendering/OpportunityDetail/Index?noticeUID=CO1.NTC.9872357</t>
  </si>
  <si>
    <t>https://community.secop.gov.co/Public/Tendering/OpportunityDetail/Index?noticeUID=CO1.NTC.9881425</t>
  </si>
  <si>
    <t>https://community.secop.gov.co/Public/Tendering/OpportunityDetail/Index?noticeUID=CO1.NTC.9881628</t>
  </si>
  <si>
    <t>Claudia Lorena López Salazar</t>
  </si>
  <si>
    <t>Caja de Compensació Familiar - Compensar</t>
  </si>
  <si>
    <t>Gina Astrid Salazar Landino</t>
  </si>
  <si>
    <t>Sandra Carolina Castaño Velez</t>
  </si>
  <si>
    <t>Clara María Plazas Moreno</t>
  </si>
  <si>
    <t>Jose David Martinez Diaz</t>
  </si>
  <si>
    <t>Erika Lorena Cortes Suarez</t>
  </si>
  <si>
    <t>Deloitte Asosores y Consultores S.A.S</t>
  </si>
  <si>
    <t>Angela Maria Reyes Gomez</t>
  </si>
  <si>
    <t>Nelson emir Cicuamia suarez</t>
  </si>
  <si>
    <t>Hector Horacio Ulloa Jimenez</t>
  </si>
  <si>
    <t>Forvis Mazars Audit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</si>
</sst>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(&quot;$&quot;* #,##0_);_(&quot;$&quot;* \(#,##0\);_(&quot;$&quot;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3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3" fillId="3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4" fillId="3" borderId="1" xfId="4" applyNumberFormat="1" applyFont="1" applyFill="1" applyBorder="1" applyAlignment="1">
      <alignment vertical="center"/>
    </xf>
    <xf numFmtId="167" fontId="3" fillId="3" borderId="1" xfId="1" applyNumberFormat="1" applyFont="1" applyFill="1" applyBorder="1" applyAlignment="1">
      <alignment vertical="center" wrapText="1"/>
    </xf>
    <xf numFmtId="167" fontId="0" fillId="3" borderId="0" xfId="0" applyNumberFormat="1" applyFill="1" applyAlignment="1">
      <alignment horizontal="center" vertical="center"/>
    </xf>
    <xf numFmtId="167" fontId="5" fillId="2" borderId="1" xfId="1" applyNumberFormat="1" applyFont="1" applyFill="1" applyBorder="1" applyAlignment="1">
      <alignment horizontal="right" vertical="center" wrapText="1"/>
    </xf>
    <xf numFmtId="167" fontId="3" fillId="3" borderId="1" xfId="6" applyNumberFormat="1" applyFont="1" applyFill="1" applyBorder="1" applyAlignment="1">
      <alignment horizontal="right" vertical="center" wrapText="1"/>
    </xf>
    <xf numFmtId="167" fontId="0" fillId="3" borderId="0" xfId="0" applyNumberFormat="1" applyFill="1" applyAlignment="1">
      <alignment horizontal="right"/>
    </xf>
    <xf numFmtId="0" fontId="3" fillId="3" borderId="2" xfId="0" applyFont="1" applyFill="1" applyBorder="1" applyAlignment="1">
      <alignment vertical="center" wrapText="1"/>
    </xf>
    <xf numFmtId="167" fontId="3" fillId="3" borderId="3" xfId="1" applyNumberFormat="1" applyFont="1" applyFill="1" applyBorder="1" applyAlignment="1">
      <alignment horizontal="right" vertical="center" wrapText="1"/>
    </xf>
  </cellXfs>
  <cellStyles count="8">
    <cellStyle name="Comma" xfId="5" xr:uid="{218B2261-303F-4F3F-99EB-2D2282EB63F8}"/>
    <cellStyle name="Currency" xfId="6" xr:uid="{46B5B7A9-4A1E-4AE0-A4E3-6FF3AD2408D1}"/>
    <cellStyle name="Currency [0] 2" xfId="4" xr:uid="{BBB0976F-15CC-40BC-8B04-2BEA3F35C222}"/>
    <cellStyle name="Hipervínculo" xfId="3" builtinId="8"/>
    <cellStyle name="Moneda" xfId="1" builtinId="4"/>
    <cellStyle name="Normal" xfId="0" builtinId="0"/>
    <cellStyle name="Normal 55" xfId="7" xr:uid="{7B8C8421-EAF0-4BB7-A19E-4B1B3CEAF888}"/>
    <cellStyle name="Porcentaje" xfId="2" builtinId="5"/>
  </cellStyles>
  <dxfs count="4"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9790976" TargetMode="External"/><Relationship Id="rId13" Type="http://schemas.openxmlformats.org/officeDocument/2006/relationships/hyperlink" Target="https://community.secop.gov.co/Public/Tendering/OpportunityDetail/Index?noticeUID=CO1.NTC.9921911" TargetMode="External"/><Relationship Id="rId3" Type="http://schemas.openxmlformats.org/officeDocument/2006/relationships/hyperlink" Target="https://community.secop.gov.co/Public/Tendering/OpportunityDetail/Index?noticeUID=CO1.NTC.9663432" TargetMode="External"/><Relationship Id="rId7" Type="http://schemas.openxmlformats.org/officeDocument/2006/relationships/hyperlink" Target="https://community.secop.gov.co/Public/Tendering/OpportunityDetail/Index?noticeUID=CO1.NTC.9722315" TargetMode="External"/><Relationship Id="rId12" Type="http://schemas.openxmlformats.org/officeDocument/2006/relationships/hyperlink" Target="https://community.secop.gov.co/Public/Tendering/OpportunityDetail/Index?noticeUID=CO1.NTC.9881628" TargetMode="External"/><Relationship Id="rId2" Type="http://schemas.openxmlformats.org/officeDocument/2006/relationships/hyperlink" Target="https://community.secop.gov.co/Public/Tendering/OpportunityDetail/Index?noticeUID=CO1.NTC.9643181" TargetMode="External"/><Relationship Id="rId1" Type="http://schemas.openxmlformats.org/officeDocument/2006/relationships/hyperlink" Target="https://community.secop.gov.co/Public/Tendering/OpportunityDetail/Index?noticeUID=CO1.NTC.9532040" TargetMode="External"/><Relationship Id="rId6" Type="http://schemas.openxmlformats.org/officeDocument/2006/relationships/hyperlink" Target="https://community.secop.gov.co/Public/Tendering/OpportunityDetail/Index?noticeUID=CO1.NTC.9691179" TargetMode="External"/><Relationship Id="rId11" Type="http://schemas.openxmlformats.org/officeDocument/2006/relationships/hyperlink" Target="https://community.secop.gov.co/Public/Tendering/OpportunityDetail/Index?noticeUID=CO1.NTC.9881425" TargetMode="External"/><Relationship Id="rId5" Type="http://schemas.openxmlformats.org/officeDocument/2006/relationships/hyperlink" Target="https://community.secop.gov.co/Public/Tendering/OpportunityDetail/Index?noticeUID=CO1.NTC.9689141" TargetMode="External"/><Relationship Id="rId10" Type="http://schemas.openxmlformats.org/officeDocument/2006/relationships/hyperlink" Target="https://community.secop.gov.co/Public/Tendering/OpportunityDetail/Index?noticeUID=CO1.NTC.9875501" TargetMode="External"/><Relationship Id="rId4" Type="http://schemas.openxmlformats.org/officeDocument/2006/relationships/hyperlink" Target="https://community.secop.gov.co/Public/Tendering/OpportunityDetail/Index?noticeUID=CO1.NTC.9689012" TargetMode="External"/><Relationship Id="rId9" Type="http://schemas.openxmlformats.org/officeDocument/2006/relationships/hyperlink" Target="https://community.secop.gov.co/Public/Tendering/OpportunityDetail/Index?noticeUID=CO1.NTC.9872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6410-A3FE-4299-A8EF-D6C35D2A9EEB}">
  <dimension ref="B1:O14"/>
  <sheetViews>
    <sheetView tabSelected="1" zoomScale="70" zoomScaleNormal="70" workbookViewId="0">
      <pane xSplit="3" ySplit="1" topLeftCell="D10" activePane="bottomRight" state="frozen"/>
      <selection pane="topRight" activeCell="D1" sqref="D1"/>
      <selection pane="bottomLeft" activeCell="A2" sqref="A2"/>
      <selection pane="bottomRight" activeCell="E14" sqref="E14:F14"/>
    </sheetView>
  </sheetViews>
  <sheetFormatPr baseColWidth="10" defaultColWidth="36.6640625" defaultRowHeight="14.4" x14ac:dyDescent="0.3"/>
  <cols>
    <col min="1" max="1" width="2.109375" style="6" customWidth="1"/>
    <col min="2" max="2" width="7.109375" style="6" customWidth="1"/>
    <col min="3" max="3" width="18.5546875" style="6" customWidth="1"/>
    <col min="4" max="4" width="74.6640625" style="6" customWidth="1"/>
    <col min="5" max="5" width="36.6640625" style="6"/>
    <col min="6" max="6" width="14" style="6" bestFit="1" customWidth="1"/>
    <col min="7" max="7" width="18.5546875" style="6" bestFit="1" customWidth="1"/>
    <col min="8" max="8" width="19.109375" style="8" customWidth="1"/>
    <col min="9" max="9" width="23.6640625" style="6" customWidth="1"/>
    <col min="10" max="10" width="19.109375" style="8" customWidth="1"/>
    <col min="11" max="11" width="19.109375" style="16" customWidth="1"/>
    <col min="12" max="12" width="21.44140625" style="16" bestFit="1" customWidth="1"/>
    <col min="13" max="13" width="18.88671875" style="6" customWidth="1"/>
    <col min="14" max="14" width="22.44140625" style="19" customWidth="1"/>
    <col min="15" max="15" width="45.109375" style="6" customWidth="1"/>
    <col min="16" max="16384" width="36.6640625" style="6"/>
  </cols>
  <sheetData>
    <row r="1" spans="2:15" s="7" customFormat="1" ht="77.25" customHeight="1" x14ac:dyDescent="0.3">
      <c r="B1" s="10" t="s">
        <v>0</v>
      </c>
      <c r="C1" s="10" t="s">
        <v>1</v>
      </c>
      <c r="D1" s="10" t="s">
        <v>2</v>
      </c>
      <c r="E1" s="10" t="s">
        <v>3</v>
      </c>
      <c r="F1" s="11" t="s">
        <v>12</v>
      </c>
      <c r="G1" s="11" t="s">
        <v>13</v>
      </c>
      <c r="H1" s="11" t="s">
        <v>14</v>
      </c>
      <c r="I1" s="12" t="s">
        <v>15</v>
      </c>
      <c r="J1" s="11" t="s">
        <v>11</v>
      </c>
      <c r="K1" s="13" t="s">
        <v>4</v>
      </c>
      <c r="L1" s="13" t="s">
        <v>5</v>
      </c>
      <c r="M1" s="10" t="s">
        <v>6</v>
      </c>
      <c r="N1" s="17" t="s">
        <v>7</v>
      </c>
      <c r="O1" s="10" t="s">
        <v>8</v>
      </c>
    </row>
    <row r="2" spans="2:15" ht="91.5" customHeight="1" x14ac:dyDescent="0.3">
      <c r="B2" s="1">
        <v>1</v>
      </c>
      <c r="C2" s="1" t="s">
        <v>16</v>
      </c>
      <c r="D2" s="20" t="s">
        <v>29</v>
      </c>
      <c r="E2" s="4" t="s">
        <v>53</v>
      </c>
      <c r="F2" s="9">
        <v>46037</v>
      </c>
      <c r="G2" s="2">
        <v>46042</v>
      </c>
      <c r="H2" s="2">
        <v>46375</v>
      </c>
      <c r="I2" s="21">
        <v>159500000</v>
      </c>
      <c r="J2" s="3">
        <f>(K2*100%)/(I2+N2)</f>
        <v>0</v>
      </c>
      <c r="K2" s="14"/>
      <c r="L2" s="15">
        <f>(I2+N2)-K2</f>
        <v>159500000</v>
      </c>
      <c r="M2" s="1"/>
      <c r="N2" s="18"/>
      <c r="O2" s="5" t="s">
        <v>40</v>
      </c>
    </row>
    <row r="3" spans="2:15" ht="91.5" customHeight="1" x14ac:dyDescent="0.3">
      <c r="B3" s="1">
        <v>2</v>
      </c>
      <c r="C3" s="1" t="s">
        <v>17</v>
      </c>
      <c r="D3" s="20" t="s">
        <v>30</v>
      </c>
      <c r="E3" s="4" t="s">
        <v>54</v>
      </c>
      <c r="F3" s="9">
        <v>46048</v>
      </c>
      <c r="G3" s="2"/>
      <c r="H3" s="2">
        <v>46387</v>
      </c>
      <c r="I3" s="21">
        <v>200000000</v>
      </c>
      <c r="J3" s="3">
        <f>(K3*100%)/(I3+N3)</f>
        <v>0</v>
      </c>
      <c r="K3" s="14"/>
      <c r="L3" s="15">
        <f>(I3+N3)-K3</f>
        <v>200000000</v>
      </c>
      <c r="M3" s="1"/>
      <c r="N3" s="18"/>
      <c r="O3" s="5" t="s">
        <v>41</v>
      </c>
    </row>
    <row r="4" spans="2:15" ht="91.5" customHeight="1" x14ac:dyDescent="0.3">
      <c r="B4" s="1">
        <v>3</v>
      </c>
      <c r="C4" s="1" t="s">
        <v>18</v>
      </c>
      <c r="D4" s="20" t="s">
        <v>31</v>
      </c>
      <c r="E4" s="4" t="s">
        <v>55</v>
      </c>
      <c r="F4" s="9">
        <v>46044</v>
      </c>
      <c r="G4" s="2">
        <v>46045</v>
      </c>
      <c r="H4" s="2">
        <v>46378</v>
      </c>
      <c r="I4" s="21">
        <v>231000000</v>
      </c>
      <c r="J4" s="3">
        <f>(K4*100%)/(I4+N4)</f>
        <v>0</v>
      </c>
      <c r="K4" s="14"/>
      <c r="L4" s="15">
        <f>(I4+N4)-K4</f>
        <v>231000000</v>
      </c>
      <c r="M4" s="1"/>
      <c r="N4" s="18"/>
      <c r="O4" s="5" t="s">
        <v>42</v>
      </c>
    </row>
    <row r="5" spans="2:15" ht="91.5" customHeight="1" x14ac:dyDescent="0.3">
      <c r="B5" s="1">
        <v>4</v>
      </c>
      <c r="C5" s="1" t="s">
        <v>20</v>
      </c>
      <c r="D5" s="20" t="s">
        <v>33</v>
      </c>
      <c r="E5" s="4" t="s">
        <v>56</v>
      </c>
      <c r="F5" s="9">
        <v>46044</v>
      </c>
      <c r="G5" s="2">
        <v>46049</v>
      </c>
      <c r="H5" s="2">
        <v>46413</v>
      </c>
      <c r="I5" s="21">
        <v>188400000</v>
      </c>
      <c r="J5" s="3">
        <f>(K5*100%)/(I5+N5)</f>
        <v>0</v>
      </c>
      <c r="K5" s="14"/>
      <c r="L5" s="15">
        <f>(I5+N5)-K5</f>
        <v>188400000</v>
      </c>
      <c r="M5" s="1"/>
      <c r="N5" s="18"/>
      <c r="O5" s="5" t="s">
        <v>44</v>
      </c>
    </row>
    <row r="6" spans="2:15" ht="91.5" customHeight="1" x14ac:dyDescent="0.3">
      <c r="B6" s="1">
        <v>5</v>
      </c>
      <c r="C6" s="1" t="s">
        <v>21</v>
      </c>
      <c r="D6" s="20" t="s">
        <v>33</v>
      </c>
      <c r="E6" s="4" t="s">
        <v>57</v>
      </c>
      <c r="F6" s="9">
        <v>46044</v>
      </c>
      <c r="G6" s="2">
        <v>46048</v>
      </c>
      <c r="H6" s="2">
        <v>46412</v>
      </c>
      <c r="I6" s="21">
        <v>188400000</v>
      </c>
      <c r="J6" s="3">
        <f>(K6*100%)/(I6+N6)</f>
        <v>0</v>
      </c>
      <c r="K6" s="14"/>
      <c r="L6" s="15">
        <f>(I6+N6)-K6</f>
        <v>188400000</v>
      </c>
      <c r="M6" s="1"/>
      <c r="N6" s="18"/>
      <c r="O6" s="5" t="s">
        <v>45</v>
      </c>
    </row>
    <row r="7" spans="2:15" ht="91.5" customHeight="1" x14ac:dyDescent="0.3">
      <c r="B7" s="1">
        <v>6</v>
      </c>
      <c r="C7" s="1" t="s">
        <v>22</v>
      </c>
      <c r="D7" s="20" t="s">
        <v>34</v>
      </c>
      <c r="E7" s="4" t="s">
        <v>58</v>
      </c>
      <c r="F7" s="9">
        <v>46045</v>
      </c>
      <c r="G7" s="2">
        <v>46052</v>
      </c>
      <c r="H7" s="2">
        <v>46416</v>
      </c>
      <c r="I7" s="21">
        <v>127179000</v>
      </c>
      <c r="J7" s="3">
        <f>(K7*100%)/(I7+N7)</f>
        <v>0</v>
      </c>
      <c r="K7" s="14"/>
      <c r="L7" s="15">
        <f>(I7+N7)-K7</f>
        <v>127179000</v>
      </c>
      <c r="M7" s="1"/>
      <c r="N7" s="18"/>
      <c r="O7" s="5" t="s">
        <v>46</v>
      </c>
    </row>
    <row r="8" spans="2:15" ht="91.5" customHeight="1" x14ac:dyDescent="0.3">
      <c r="B8" s="1">
        <v>7</v>
      </c>
      <c r="C8" s="1" t="s">
        <v>19</v>
      </c>
      <c r="D8" s="20" t="s">
        <v>32</v>
      </c>
      <c r="E8" s="4" t="s">
        <v>10</v>
      </c>
      <c r="F8" s="9">
        <v>46045</v>
      </c>
      <c r="G8" s="2">
        <v>46051</v>
      </c>
      <c r="H8" s="2">
        <v>46415</v>
      </c>
      <c r="I8" s="21">
        <v>212178000</v>
      </c>
      <c r="J8" s="3">
        <f>(K8*100%)/(I8+N8)</f>
        <v>0</v>
      </c>
      <c r="K8" s="14"/>
      <c r="L8" s="15">
        <f>(I8+N8)-K8</f>
        <v>212178000</v>
      </c>
      <c r="M8" s="1"/>
      <c r="N8" s="18"/>
      <c r="O8" s="5" t="s">
        <v>43</v>
      </c>
    </row>
    <row r="9" spans="2:15" ht="91.5" customHeight="1" x14ac:dyDescent="0.3">
      <c r="B9" s="1">
        <v>8</v>
      </c>
      <c r="C9" s="1" t="s">
        <v>23</v>
      </c>
      <c r="D9" s="20" t="s">
        <v>35</v>
      </c>
      <c r="E9" s="4" t="s">
        <v>59</v>
      </c>
      <c r="F9" s="9">
        <v>46049</v>
      </c>
      <c r="G9" s="2">
        <v>46050</v>
      </c>
      <c r="H9" s="2">
        <v>46230</v>
      </c>
      <c r="I9" s="21">
        <v>60793684</v>
      </c>
      <c r="J9" s="3">
        <f>(K9*100%)/(I9+N9)</f>
        <v>0</v>
      </c>
      <c r="K9" s="14"/>
      <c r="L9" s="15">
        <f>(I9+N9)-K9</f>
        <v>60793684</v>
      </c>
      <c r="M9" s="1"/>
      <c r="N9" s="18"/>
      <c r="O9" s="5" t="s">
        <v>47</v>
      </c>
    </row>
    <row r="10" spans="2:15" ht="91.5" customHeight="1" x14ac:dyDescent="0.3">
      <c r="B10" s="1">
        <v>9</v>
      </c>
      <c r="C10" s="1" t="s">
        <v>25</v>
      </c>
      <c r="D10" s="20" t="s">
        <v>37</v>
      </c>
      <c r="E10" s="4" t="s">
        <v>61</v>
      </c>
      <c r="F10" s="9">
        <v>46051</v>
      </c>
      <c r="G10" s="2"/>
      <c r="H10" s="2">
        <v>46419</v>
      </c>
      <c r="I10" s="21">
        <v>187200000</v>
      </c>
      <c r="J10" s="3">
        <f>(K10*100%)/(I10+N10)</f>
        <v>0</v>
      </c>
      <c r="K10" s="14"/>
      <c r="L10" s="15">
        <f>(I10+N10)-K10</f>
        <v>187200000</v>
      </c>
      <c r="M10" s="1"/>
      <c r="N10" s="18"/>
      <c r="O10" s="5" t="s">
        <v>49</v>
      </c>
    </row>
    <row r="11" spans="2:15" ht="91.5" customHeight="1" x14ac:dyDescent="0.3">
      <c r="B11" s="1">
        <v>10</v>
      </c>
      <c r="C11" s="1" t="s">
        <v>26</v>
      </c>
      <c r="D11" s="20" t="s">
        <v>38</v>
      </c>
      <c r="E11" s="4" t="s">
        <v>62</v>
      </c>
      <c r="F11" s="9">
        <v>46051</v>
      </c>
      <c r="G11" s="2"/>
      <c r="H11" s="2">
        <v>46419</v>
      </c>
      <c r="I11" s="21">
        <v>180000000</v>
      </c>
      <c r="J11" s="3">
        <f>(K11*100%)/(I11+N11)</f>
        <v>0</v>
      </c>
      <c r="K11" s="14"/>
      <c r="L11" s="15">
        <f>(I11+N11)-K11</f>
        <v>180000000</v>
      </c>
      <c r="M11" s="1"/>
      <c r="N11" s="18"/>
      <c r="O11" s="5" t="s">
        <v>50</v>
      </c>
    </row>
    <row r="12" spans="2:15" ht="91.5" customHeight="1" x14ac:dyDescent="0.3">
      <c r="B12" s="1">
        <v>11</v>
      </c>
      <c r="C12" s="1" t="s">
        <v>27</v>
      </c>
      <c r="D12" s="20" t="s">
        <v>39</v>
      </c>
      <c r="E12" s="4" t="s">
        <v>63</v>
      </c>
      <c r="F12" s="9">
        <v>46051</v>
      </c>
      <c r="G12" s="2">
        <v>46055</v>
      </c>
      <c r="H12" s="2">
        <v>46235</v>
      </c>
      <c r="I12" s="21">
        <v>168000000</v>
      </c>
      <c r="J12" s="3">
        <f>(K12*100%)/(I12+N12)</f>
        <v>0</v>
      </c>
      <c r="K12" s="14"/>
      <c r="L12" s="15">
        <f>(I12+N12)-K12</f>
        <v>168000000</v>
      </c>
      <c r="M12" s="1"/>
      <c r="N12" s="18"/>
      <c r="O12" s="5" t="s">
        <v>51</v>
      </c>
    </row>
    <row r="13" spans="2:15" ht="91.5" customHeight="1" x14ac:dyDescent="0.3">
      <c r="B13" s="1">
        <v>12</v>
      </c>
      <c r="C13" s="1" t="s">
        <v>28</v>
      </c>
      <c r="D13" s="20" t="s">
        <v>9</v>
      </c>
      <c r="E13" s="4" t="s">
        <v>64</v>
      </c>
      <c r="F13" s="9">
        <v>46052</v>
      </c>
      <c r="G13" s="2"/>
      <c r="H13" s="2">
        <v>46507</v>
      </c>
      <c r="I13" s="21">
        <v>145602456</v>
      </c>
      <c r="J13" s="3">
        <f>(K13*100%)/(I13+N13)</f>
        <v>0</v>
      </c>
      <c r="K13" s="14"/>
      <c r="L13" s="15">
        <f>(I13+N13)-K13</f>
        <v>145602456</v>
      </c>
      <c r="M13" s="1"/>
      <c r="N13" s="18"/>
      <c r="O13" s="5" t="s">
        <v>52</v>
      </c>
    </row>
    <row r="14" spans="2:15" ht="91.5" customHeight="1" x14ac:dyDescent="0.3">
      <c r="B14" s="1">
        <v>13</v>
      </c>
      <c r="C14" s="1" t="s">
        <v>24</v>
      </c>
      <c r="D14" s="20" t="s">
        <v>36</v>
      </c>
      <c r="E14" s="4" t="s">
        <v>60</v>
      </c>
      <c r="F14" s="9">
        <v>46052</v>
      </c>
      <c r="G14" s="2">
        <v>46052</v>
      </c>
      <c r="H14" s="2">
        <v>46416</v>
      </c>
      <c r="I14" s="21">
        <v>952000000</v>
      </c>
      <c r="J14" s="3">
        <f>(K14*100%)/(I14+N14)</f>
        <v>0</v>
      </c>
      <c r="K14" s="14"/>
      <c r="L14" s="15">
        <f>(I14+N14)-K14</f>
        <v>952000000</v>
      </c>
      <c r="M14" s="1"/>
      <c r="N14" s="18"/>
      <c r="O14" s="5" t="s">
        <v>48</v>
      </c>
    </row>
  </sheetData>
  <autoFilter ref="A1:O14" xr:uid="{32256410-A3FE-4299-A8EF-D6C35D2A9EEB}">
    <sortState xmlns:xlrd2="http://schemas.microsoft.com/office/spreadsheetml/2017/richdata2" ref="B2:O14">
      <sortCondition ref="C1:C14"/>
    </sortState>
  </autoFilter>
  <conditionalFormatting sqref="B1:C1">
    <cfRule type="duplicateValues" dxfId="3" priority="9"/>
  </conditionalFormatting>
  <conditionalFormatting sqref="B2:B14">
    <cfRule type="duplicateValues" dxfId="2" priority="11"/>
  </conditionalFormatting>
  <conditionalFormatting sqref="C2:C14">
    <cfRule type="duplicateValues" dxfId="0" priority="1"/>
  </conditionalFormatting>
  <hyperlinks>
    <hyperlink ref="O2" r:id="rId1" xr:uid="{E5505174-AEC7-46DE-9911-D96657B95FAF}"/>
    <hyperlink ref="O3" r:id="rId2" xr:uid="{525C1BD2-D5A2-464B-8DEA-BD04BCFA9C0D}"/>
    <hyperlink ref="O4" r:id="rId3" xr:uid="{503665DA-2DBC-4A0F-8E51-F867935F76C1}"/>
    <hyperlink ref="O5" r:id="rId4" xr:uid="{44483AC4-4C86-4BA3-9858-FB34402F902B}"/>
    <hyperlink ref="O6" r:id="rId5" xr:uid="{C3050EED-884A-4FD3-8FEE-84ADDFB26166}"/>
    <hyperlink ref="O8" r:id="rId6" xr:uid="{45DDA795-D431-4E15-A8C3-FCF0BD1F96D2}"/>
    <hyperlink ref="O7" r:id="rId7" xr:uid="{2C388520-FCC2-4940-AFA1-550C29F8F1BF}"/>
    <hyperlink ref="O9" r:id="rId8" xr:uid="{48AE2540-2C4A-4525-9FC8-B4717368D8D2}"/>
    <hyperlink ref="O11" r:id="rId9" xr:uid="{F784545F-B447-44FB-996C-DE98E3F92C59}"/>
    <hyperlink ref="O10" r:id="rId10" xr:uid="{A20C0F68-339B-4986-A0F3-B65D043BE51B}"/>
    <hyperlink ref="O12" r:id="rId11" xr:uid="{F64B1A82-274F-45DB-9B3E-AC4618B3CDBA}"/>
    <hyperlink ref="O13" r:id="rId12" xr:uid="{84F1783D-00D5-44B5-9F66-53EC0479917F}"/>
    <hyperlink ref="O14" r:id="rId13" xr:uid="{E9816FC8-79D2-48B3-87DC-37E85F5F22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Rodriguez Jimenez</dc:creator>
  <cp:lastModifiedBy>TATIANA RODRIGUEZ JIMENEZ</cp:lastModifiedBy>
  <dcterms:created xsi:type="dcterms:W3CDTF">2023-06-07T22:26:10Z</dcterms:created>
  <dcterms:modified xsi:type="dcterms:W3CDTF">2026-02-09T16:43:22Z</dcterms:modified>
</cp:coreProperties>
</file>